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755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Pol'!$A$1:$U$97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2" l="1"/>
  <c r="I9" i="12"/>
  <c r="K9" i="12"/>
  <c r="M9" i="12"/>
  <c r="O9" i="12"/>
  <c r="Q9" i="12"/>
  <c r="U9" i="12"/>
  <c r="I10" i="12"/>
  <c r="K10" i="12"/>
  <c r="M10" i="12"/>
  <c r="O10" i="12"/>
  <c r="Q10" i="12"/>
  <c r="U10" i="12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G14" i="12"/>
  <c r="I15" i="12"/>
  <c r="I14" i="12" s="1"/>
  <c r="K15" i="12"/>
  <c r="K14" i="12" s="1"/>
  <c r="M15" i="12"/>
  <c r="M14" i="12" s="1"/>
  <c r="O15" i="12"/>
  <c r="O14" i="12" s="1"/>
  <c r="Q15" i="12"/>
  <c r="Q14" i="12" s="1"/>
  <c r="U15" i="12"/>
  <c r="U14" i="12" s="1"/>
  <c r="G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I19" i="12"/>
  <c r="K19" i="12"/>
  <c r="M19" i="12"/>
  <c r="O19" i="12"/>
  <c r="Q19" i="12"/>
  <c r="U19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G23" i="12"/>
  <c r="I23" i="12"/>
  <c r="K23" i="12"/>
  <c r="M24" i="12"/>
  <c r="M23" i="12" s="1"/>
  <c r="O24" i="12"/>
  <c r="O23" i="12" s="1"/>
  <c r="Q24" i="12"/>
  <c r="Q23" i="12" s="1"/>
  <c r="U24" i="12"/>
  <c r="U23" i="12" s="1"/>
  <c r="G25" i="12"/>
  <c r="M26" i="12"/>
  <c r="O26" i="12"/>
  <c r="Q26" i="12"/>
  <c r="U26" i="12"/>
  <c r="M27" i="12"/>
  <c r="O27" i="12"/>
  <c r="Q27" i="12"/>
  <c r="U27" i="12"/>
  <c r="M28" i="12"/>
  <c r="O28" i="12"/>
  <c r="Q28" i="12"/>
  <c r="U28" i="12"/>
  <c r="M29" i="12"/>
  <c r="O29" i="12"/>
  <c r="Q29" i="12"/>
  <c r="U29" i="12"/>
  <c r="M30" i="12"/>
  <c r="O30" i="12"/>
  <c r="Q30" i="12"/>
  <c r="U30" i="12"/>
  <c r="M31" i="12"/>
  <c r="O31" i="12"/>
  <c r="Q31" i="12"/>
  <c r="U31" i="12"/>
  <c r="M32" i="12"/>
  <c r="O32" i="12"/>
  <c r="Q32" i="12"/>
  <c r="U32" i="12"/>
  <c r="M33" i="12"/>
  <c r="O33" i="12"/>
  <c r="Q33" i="12"/>
  <c r="U33" i="12"/>
  <c r="M34" i="12"/>
  <c r="O34" i="12"/>
  <c r="Q34" i="12"/>
  <c r="U34" i="12"/>
  <c r="M35" i="12"/>
  <c r="O35" i="12"/>
  <c r="Q35" i="12"/>
  <c r="U35" i="12"/>
  <c r="G36" i="12"/>
  <c r="I37" i="12"/>
  <c r="K37" i="12"/>
  <c r="M37" i="12"/>
  <c r="O37" i="12"/>
  <c r="Q37" i="12"/>
  <c r="U37" i="12"/>
  <c r="I38" i="12"/>
  <c r="K38" i="12"/>
  <c r="M38" i="12"/>
  <c r="O38" i="12"/>
  <c r="Q38" i="12"/>
  <c r="U38" i="12"/>
  <c r="I39" i="12"/>
  <c r="K39" i="12"/>
  <c r="M39" i="12"/>
  <c r="O39" i="12"/>
  <c r="Q39" i="12"/>
  <c r="U39" i="12"/>
  <c r="G40" i="12"/>
  <c r="I40" i="12"/>
  <c r="K40" i="12"/>
  <c r="M41" i="12"/>
  <c r="M40" i="12" s="1"/>
  <c r="O41" i="12"/>
  <c r="O40" i="12" s="1"/>
  <c r="Q41" i="12"/>
  <c r="Q40" i="12" s="1"/>
  <c r="U41" i="12"/>
  <c r="U40" i="12" s="1"/>
  <c r="G42" i="12"/>
  <c r="I42" i="12"/>
  <c r="K42" i="12"/>
  <c r="M43" i="12"/>
  <c r="M42" i="12" s="1"/>
  <c r="O43" i="12"/>
  <c r="O42" i="12" s="1"/>
  <c r="Q43" i="12"/>
  <c r="Q42" i="12" s="1"/>
  <c r="U43" i="12"/>
  <c r="U42" i="12" s="1"/>
  <c r="G44" i="12"/>
  <c r="M45" i="12"/>
  <c r="O45" i="12"/>
  <c r="Q45" i="12"/>
  <c r="U45" i="12"/>
  <c r="M46" i="12"/>
  <c r="O46" i="12"/>
  <c r="Q46" i="12"/>
  <c r="U46" i="12"/>
  <c r="M47" i="12"/>
  <c r="O47" i="12"/>
  <c r="Q47" i="12"/>
  <c r="U47" i="12"/>
  <c r="M48" i="12"/>
  <c r="O48" i="12"/>
  <c r="Q48" i="12"/>
  <c r="U48" i="12"/>
  <c r="M49" i="12"/>
  <c r="O49" i="12"/>
  <c r="Q49" i="12"/>
  <c r="U49" i="12"/>
  <c r="M50" i="12"/>
  <c r="O50" i="12"/>
  <c r="Q50" i="12"/>
  <c r="U50" i="12"/>
  <c r="M51" i="12"/>
  <c r="O51" i="12"/>
  <c r="Q51" i="12"/>
  <c r="U51" i="12"/>
  <c r="M52" i="12"/>
  <c r="O52" i="12"/>
  <c r="Q52" i="12"/>
  <c r="U52" i="12"/>
  <c r="M53" i="12"/>
  <c r="O53" i="12"/>
  <c r="Q53" i="12"/>
  <c r="U53" i="12"/>
  <c r="M54" i="12"/>
  <c r="O54" i="12"/>
  <c r="Q54" i="12"/>
  <c r="U54" i="12"/>
  <c r="M55" i="12"/>
  <c r="O55" i="12"/>
  <c r="Q55" i="12"/>
  <c r="U55" i="12"/>
  <c r="G56" i="12"/>
  <c r="M57" i="12"/>
  <c r="O57" i="12"/>
  <c r="Q57" i="12"/>
  <c r="U57" i="12"/>
  <c r="M58" i="12"/>
  <c r="O58" i="12"/>
  <c r="Q58" i="12"/>
  <c r="U58" i="12"/>
  <c r="M59" i="12"/>
  <c r="O59" i="12"/>
  <c r="Q59" i="12"/>
  <c r="U59" i="12"/>
  <c r="M60" i="12"/>
  <c r="O60" i="12"/>
  <c r="Q60" i="12"/>
  <c r="U60" i="12"/>
  <c r="M61" i="12"/>
  <c r="O61" i="12"/>
  <c r="Q61" i="12"/>
  <c r="U61" i="12"/>
  <c r="M62" i="12"/>
  <c r="O62" i="12"/>
  <c r="Q62" i="12"/>
  <c r="U62" i="12"/>
  <c r="M63" i="12"/>
  <c r="O63" i="12"/>
  <c r="Q63" i="12"/>
  <c r="U63" i="12"/>
  <c r="M64" i="12"/>
  <c r="O64" i="12"/>
  <c r="Q64" i="12"/>
  <c r="U64" i="12"/>
  <c r="M65" i="12"/>
  <c r="O65" i="12"/>
  <c r="Q65" i="12"/>
  <c r="U65" i="12"/>
  <c r="M66" i="12"/>
  <c r="O66" i="12"/>
  <c r="Q66" i="12"/>
  <c r="U66" i="12"/>
  <c r="G67" i="12"/>
  <c r="M68" i="12"/>
  <c r="O68" i="12"/>
  <c r="Q68" i="12"/>
  <c r="U68" i="12"/>
  <c r="M69" i="12"/>
  <c r="O69" i="12"/>
  <c r="Q69" i="12"/>
  <c r="U69" i="12"/>
  <c r="M70" i="12"/>
  <c r="O70" i="12"/>
  <c r="Q70" i="12"/>
  <c r="U70" i="12"/>
  <c r="M71" i="12"/>
  <c r="O71" i="12"/>
  <c r="Q71" i="12"/>
  <c r="U71" i="12"/>
  <c r="M72" i="12"/>
  <c r="O72" i="12"/>
  <c r="Q72" i="12"/>
  <c r="U72" i="12"/>
  <c r="M73" i="12"/>
  <c r="O73" i="12"/>
  <c r="Q73" i="12"/>
  <c r="U73" i="12"/>
  <c r="G74" i="12"/>
  <c r="I74" i="12"/>
  <c r="K74" i="12"/>
  <c r="M75" i="12"/>
  <c r="M74" i="12" s="1"/>
  <c r="O75" i="12"/>
  <c r="O74" i="12" s="1"/>
  <c r="Q75" i="12"/>
  <c r="Q74" i="12" s="1"/>
  <c r="U75" i="12"/>
  <c r="U74" i="12" s="1"/>
  <c r="G76" i="12"/>
  <c r="M77" i="12"/>
  <c r="O77" i="12"/>
  <c r="Q77" i="12"/>
  <c r="U77" i="12"/>
  <c r="M78" i="12"/>
  <c r="O78" i="12"/>
  <c r="Q78" i="12"/>
  <c r="U78" i="12"/>
  <c r="M79" i="12"/>
  <c r="O79" i="12"/>
  <c r="Q79" i="12"/>
  <c r="U79" i="12"/>
  <c r="M80" i="12"/>
  <c r="O80" i="12"/>
  <c r="Q80" i="12"/>
  <c r="U80" i="12"/>
  <c r="M81" i="12"/>
  <c r="O81" i="12"/>
  <c r="Q81" i="12"/>
  <c r="U81" i="12"/>
  <c r="M82" i="12"/>
  <c r="O82" i="12"/>
  <c r="Q82" i="12"/>
  <c r="U82" i="12"/>
  <c r="M83" i="12"/>
  <c r="O83" i="12"/>
  <c r="Q83" i="12"/>
  <c r="U83" i="12"/>
  <c r="M84" i="12"/>
  <c r="O84" i="12"/>
  <c r="Q84" i="12"/>
  <c r="U84" i="12"/>
  <c r="M85" i="12"/>
  <c r="O85" i="12"/>
  <c r="Q85" i="12"/>
  <c r="U85" i="12"/>
  <c r="M86" i="12"/>
  <c r="O86" i="12"/>
  <c r="Q86" i="12"/>
  <c r="U86" i="12"/>
  <c r="G87" i="12"/>
  <c r="K87" i="12"/>
  <c r="M88" i="12"/>
  <c r="O88" i="12"/>
  <c r="Q88" i="12"/>
  <c r="U88" i="12"/>
  <c r="U87" i="12" s="1"/>
  <c r="M89" i="12"/>
  <c r="O89" i="12"/>
  <c r="Q89" i="12"/>
  <c r="U89" i="12"/>
  <c r="G90" i="12"/>
  <c r="M91" i="12"/>
  <c r="O91" i="12"/>
  <c r="Q91" i="12"/>
  <c r="U91" i="12"/>
  <c r="M92" i="12"/>
  <c r="O92" i="12"/>
  <c r="Q92" i="12"/>
  <c r="U92" i="12"/>
  <c r="M93" i="12"/>
  <c r="O93" i="12"/>
  <c r="Q93" i="12"/>
  <c r="U93" i="12"/>
  <c r="G94" i="12"/>
  <c r="I94" i="12"/>
  <c r="K94" i="12"/>
  <c r="M95" i="12"/>
  <c r="M94" i="12" s="1"/>
  <c r="O95" i="12"/>
  <c r="O94" i="12" s="1"/>
  <c r="Q95" i="12"/>
  <c r="Q94" i="12" s="1"/>
  <c r="U95" i="12"/>
  <c r="U94" i="12" s="1"/>
  <c r="G63" i="1"/>
  <c r="H63" i="1"/>
  <c r="I63" i="1"/>
  <c r="F40" i="1"/>
  <c r="G40" i="1"/>
  <c r="H40" i="1"/>
  <c r="I40" i="1"/>
  <c r="J39" i="1" s="1"/>
  <c r="J40" i="1" s="1"/>
  <c r="G21" i="1"/>
  <c r="I21" i="1"/>
  <c r="E21" i="1"/>
  <c r="J28" i="1"/>
  <c r="J26" i="1"/>
  <c r="G38" i="1"/>
  <c r="F38" i="1"/>
  <c r="H32" i="1"/>
  <c r="J23" i="1"/>
  <c r="J24" i="1"/>
  <c r="J25" i="1"/>
  <c r="J27" i="1"/>
  <c r="E24" i="1"/>
  <c r="E26" i="1"/>
  <c r="O90" i="12" l="1"/>
  <c r="Q87" i="12"/>
  <c r="I87" i="12"/>
  <c r="U76" i="12"/>
  <c r="K76" i="12"/>
  <c r="U67" i="12"/>
  <c r="K67" i="12"/>
  <c r="M56" i="12"/>
  <c r="U44" i="12"/>
  <c r="K44" i="12"/>
  <c r="M36" i="12"/>
  <c r="O25" i="12"/>
  <c r="O16" i="12"/>
  <c r="U8" i="12"/>
  <c r="K8" i="12"/>
  <c r="Q90" i="12"/>
  <c r="M76" i="12"/>
  <c r="O36" i="12"/>
  <c r="Q25" i="12"/>
  <c r="Q16" i="12"/>
  <c r="M8" i="12"/>
  <c r="M90" i="12"/>
  <c r="O87" i="12"/>
  <c r="Q76" i="12"/>
  <c r="I76" i="12"/>
  <c r="Q67" i="12"/>
  <c r="I67" i="12"/>
  <c r="U56" i="12"/>
  <c r="K56" i="12"/>
  <c r="Q44" i="12"/>
  <c r="I44" i="12"/>
  <c r="U36" i="12"/>
  <c r="K36" i="12"/>
  <c r="M25" i="12"/>
  <c r="M16" i="12"/>
  <c r="Q8" i="12"/>
  <c r="I8" i="12"/>
  <c r="I90" i="12"/>
  <c r="M67" i="12"/>
  <c r="O56" i="12"/>
  <c r="M44" i="12"/>
  <c r="I25" i="12"/>
  <c r="I16" i="12"/>
  <c r="U90" i="12"/>
  <c r="K90" i="12"/>
  <c r="M87" i="12"/>
  <c r="O76" i="12"/>
  <c r="O67" i="12"/>
  <c r="Q56" i="12"/>
  <c r="I56" i="12"/>
  <c r="O44" i="12"/>
  <c r="Q36" i="12"/>
  <c r="I36" i="12"/>
  <c r="U25" i="12"/>
  <c r="K25" i="12"/>
  <c r="U16" i="12"/>
  <c r="K16" i="12"/>
  <c r="O8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<sst xmlns="http://schemas.openxmlformats.org/spreadsheetml/2006/main" count="519" uniqueCount="268">
  <si>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</si>
  <si>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</si>
  <si>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</si>
  <si>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</si>
  <si>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</si>
  <si>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</si>
  <si>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</si>
  <si>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</si>
  <si>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</si>
  <si>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</si>
  <si>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</si>
  <si>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</si>
  <si>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</si>
  <si>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</si>
  <si>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</si>
  <si>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</si>
  <si>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</si>
  <si>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</si>
  <si>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</si>
  <si>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</si>
  <si>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</si>
  <si>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</si>
  <si>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</si>
  <si>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</si>
  <si>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</si>
  <si>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</si>
  <si>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</si>
  <si>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</si>
  <si>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</si>
  <si>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</si>
  <si>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</si>
  <si>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</si>
  <si>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</si>
  <si>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</si>
  <si>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</si>
  <si>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</si>
  <si>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</si>
  <si>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</si>
  <si>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</si>
  <si>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</si>
  <si>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</si>
  <si>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</si>
  <si>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</si>
  <si>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Podbořanský Rohozec</t>
  </si>
  <si>
    <t>Rozpočet:</t>
  </si>
  <si>
    <t>Misto</t>
  </si>
  <si>
    <t xml:space="preserve"> Churan</t>
  </si>
  <si>
    <t>Obec Podbořanský Rohozec</t>
  </si>
  <si>
    <t>6</t>
  </si>
  <si>
    <t>44101</t>
  </si>
  <si>
    <t>00556408</t>
  </si>
  <si>
    <t xml:space="preserve"> 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</si>
  <si>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</si>
  <si>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</si>
  <si>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</si>
  <si>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</si>
  <si>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</si>
  <si>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</si>
  <si>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</si>
  <si>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</si>
  <si>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</si>
  <si>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Upravy povrchů vnitřní</t>
  </si>
  <si>
    <t>95</t>
  </si>
  <si>
    <t>Dokončovací kce na pozem.stav.</t>
  </si>
  <si>
    <t>96</t>
  </si>
  <si>
    <t>Bourání konstrukcí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</si>
  <si>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</si>
  <si>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</si>
  <si>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</si>
  <si>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</si>
  <si>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</si>
  <si>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</si>
  <si>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</si>
  <si>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</si>
  <si>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766</t>
  </si>
  <si>
    <t>Konstrukce truhlářské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</si>
  <si>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</si>
  <si>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</si>
  <si>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</si>
  <si>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</si>
  <si>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</si>
  <si>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</si>
  <si>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</si>
  <si>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</si>
  <si>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</si>
  <si>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</si>
  <si>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</si>
  <si>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</si>
  <si>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</si>
  <si>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</si>
  <si>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</si>
  <si>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</si>
  <si>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</si>
  <si>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</si>
  <si>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</si>
  <si>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</si>
  <si>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</si>
  <si>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</si>
  <si>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</si>
  <si>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</si>
  <si>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</si>
  <si>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</si>
  <si>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</si>
  <si>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</si>
  <si>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</si>
  <si>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</si>
  <si>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</si>
  <si>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</si>
  <si>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</si>
  <si>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</si>
  <si>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</si>
  <si>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</si>
  <si>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</si>
  <si>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</si>
  <si>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</si>
  <si>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</si>
  <si>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</si>
  <si>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342255024RT1</t>
  </si>
  <si>
    <t>Příčky z desek Ytong tl. 10 cm, desky P 2 - 500, 599 x 249 x 100 mm</t>
  </si>
  <si>
    <t>m2</t>
  </si>
  <si>
    <t>POL1_0</t>
  </si>
  <si>
    <t>342255022RT1</t>
  </si>
  <si>
    <t>Příčky z desek Ytong tl. 7,5 cm, desky P 2 - 500, 599 x 249 x 75 mm</t>
  </si>
  <si>
    <t>342255020RT2</t>
  </si>
  <si>
    <t>Příčky z desek Ytong tl. 5 cm, desky P 4 - 600, 600 x 250 x 50 mm</t>
  </si>
  <si>
    <t>342948111R00</t>
  </si>
  <si>
    <t>Ukotvení příček k cihel.konstr. kotvami na hmožd.</t>
  </si>
  <si>
    <t>m</t>
  </si>
  <si>
    <t>346244311R00</t>
  </si>
  <si>
    <t>Obezdívky van z desek Ytong tl. 50 mm</t>
  </si>
  <si>
    <t>416021123R00</t>
  </si>
  <si>
    <t>Podhledy SDK, kovová.kce CD. 1x deska RBI 12,5 mm</t>
  </si>
  <si>
    <t>612481211RT2</t>
  </si>
  <si>
    <t xml:space="preserve">Montáž výztužné sítě (perlinky) do stěrky-stěny, včetně výztužné sítě a stěrkového tmelu </t>
  </si>
  <si>
    <t>612421626R00</t>
  </si>
  <si>
    <t>Omítka vnitřní zdiva, MVC, hladká</t>
  </si>
  <si>
    <t>612403399R00</t>
  </si>
  <si>
    <t>Hrubá výplň rýh ve stěnách maltou</t>
  </si>
  <si>
    <t>611471411R00</t>
  </si>
  <si>
    <t>Úprava stropů aktivovaným štukem tl. 2 - 3 mm, včetně oprášení a penetrace</t>
  </si>
  <si>
    <t>612471411RT2</t>
  </si>
  <si>
    <t>Úprava vnitřních stěn aktivovaným štukem, včetně oprášení a penetrace</t>
  </si>
  <si>
    <t>610991111R00</t>
  </si>
  <si>
    <t>Zakrývání výplní vnitřních otvorů a parket</t>
  </si>
  <si>
    <t>952901111R00</t>
  </si>
  <si>
    <t>Vyčištění budov o výšce podlaží do 4 m, včetně umytí oken, obkladů a pod.</t>
  </si>
  <si>
    <t>962031132R00</t>
  </si>
  <si>
    <t>Bourání příček cihelných tl. 10 cm</t>
  </si>
  <si>
    <t>968061125R00</t>
  </si>
  <si>
    <t>Vyvěšení dřevěných dveřních křídel pl. do 2 m2</t>
  </si>
  <si>
    <t>kus</t>
  </si>
  <si>
    <t>978059521R00</t>
  </si>
  <si>
    <t>Odsekání vnitřních obkladů stěn do 2 m2</t>
  </si>
  <si>
    <t>968062245R00</t>
  </si>
  <si>
    <t>Vybourání dřevěných rámů spíže jednoduch. pl. 2 m2</t>
  </si>
  <si>
    <t>965081713RT1</t>
  </si>
  <si>
    <t>Bourání dlažeb keramických tl.10 mm, nad 1 m2, ručně, dlaždice keramické</t>
  </si>
  <si>
    <t>979082111R00</t>
  </si>
  <si>
    <t>Vnitrostaveništní doprava suti do 10 m</t>
  </si>
  <si>
    <t>t</t>
  </si>
  <si>
    <t>979011211R00</t>
  </si>
  <si>
    <t>Svislá doprava suti a vybour. hmot za 2.NP nošením</t>
  </si>
  <si>
    <t>979081111R00</t>
  </si>
  <si>
    <t>Odvoz suti a vybour. hmot na skládku do 1 km</t>
  </si>
  <si>
    <t>979081121R00</t>
  </si>
  <si>
    <t>Příplatek k odvozu za každý další 1 km</t>
  </si>
  <si>
    <t>979990107R00</t>
  </si>
  <si>
    <t>Poplatek za skládku suti - směs betonu,cihel,dřeva</t>
  </si>
  <si>
    <t>999281105R00</t>
  </si>
  <si>
    <t>Přesun hmot pro opravy a údržbu do výšky 6 m</t>
  </si>
  <si>
    <t>999281196R00</t>
  </si>
  <si>
    <t>Přesun hmot, opravy a údržba, příplatek do 5 km</t>
  </si>
  <si>
    <t>999281299R00</t>
  </si>
  <si>
    <t>Přesun hmot, opr. vněj. plášťů, přípl. dalších 5km</t>
  </si>
  <si>
    <t>Vnitřní kanalizace , včetně demontáže</t>
  </si>
  <si>
    <t>kpl</t>
  </si>
  <si>
    <t>Vnitřní vodovod, včetně demontáže</t>
  </si>
  <si>
    <t>5</t>
  </si>
  <si>
    <t>Montáž zařizovacích předmětů, včetně demontáže původních</t>
  </si>
  <si>
    <t>55421014.AR</t>
  </si>
  <si>
    <t>Vana akrylátová 170x75x41 bílá 150 litrů</t>
  </si>
  <si>
    <t>POL3_0</t>
  </si>
  <si>
    <t>55144210R</t>
  </si>
  <si>
    <t>Baterie vanová 150</t>
  </si>
  <si>
    <t>64213617R</t>
  </si>
  <si>
    <t>Umyvadlo 65x49 cm otvor pro baterii bílé, včetně zápachové uzávěrky</t>
  </si>
  <si>
    <t>55144203R</t>
  </si>
  <si>
    <t>Baterie umyvadlová 150</t>
  </si>
  <si>
    <t>Baterie dřezová 150</t>
  </si>
  <si>
    <t>642346123R</t>
  </si>
  <si>
    <t>Mísa klozetová stojící (kombi) bílá vodor.odpad, včetně sedátka</t>
  </si>
  <si>
    <t>70802100T</t>
  </si>
  <si>
    <t>Rohový ventil - 1/2"x3/8"; bez matice</t>
  </si>
  <si>
    <t>55141106R</t>
  </si>
  <si>
    <t>Ventil rohový pračkový  1/2" x 3/4", se zpětnou klapkou</t>
  </si>
  <si>
    <t>55161630R</t>
  </si>
  <si>
    <t>Sifon pračkový podomítkový  nerez krytka, (pračka, myčka)</t>
  </si>
  <si>
    <t>5413220035R</t>
  </si>
  <si>
    <t>Ohřívač vody zásobníkový el. 150 l, , včetně připojovacích a pojišťovacích armatur</t>
  </si>
  <si>
    <t>766812830R00</t>
  </si>
  <si>
    <t>Demontáž kuchyňských linek do 1,8 m</t>
  </si>
  <si>
    <t>766411811R00</t>
  </si>
  <si>
    <t>Demontáž obložení stěn panely velikosti do 1,5 m2</t>
  </si>
  <si>
    <t>766411822R00</t>
  </si>
  <si>
    <t>Demontáž podkladových roštů obložení stěn</t>
  </si>
  <si>
    <t>766421811R00</t>
  </si>
  <si>
    <t>Demontáž obložení podhledů panely do 1,5 m2</t>
  </si>
  <si>
    <t>766810010RAB</t>
  </si>
  <si>
    <t>Kuchyňské linky dodávka a montáž, linka 150 cm</t>
  </si>
  <si>
    <t>POL2_0</t>
  </si>
  <si>
    <t>766810010RAC</t>
  </si>
  <si>
    <t>Kuchyňské linky dodávka a montáž, linka 180 cm</t>
  </si>
  <si>
    <t>766661112R00</t>
  </si>
  <si>
    <t>Montáž dveří do zárubně,otevíravých 1kř.do 0,8 m, včetně dodání kliky a štítku</t>
  </si>
  <si>
    <t>61160101R</t>
  </si>
  <si>
    <t>Dveře vnitřní hladké plné 1kř. 60x197 bílé</t>
  </si>
  <si>
    <t>61160601R</t>
  </si>
  <si>
    <t>Dveře vnitřní hladké 2/3 sklo 1kř. 60x197 bílé</t>
  </si>
  <si>
    <t>61160603R</t>
  </si>
  <si>
    <t>Dveře vnitřní hladké 2/3 sklo 1kř. 80x197 bílé</t>
  </si>
  <si>
    <t>771101210R00</t>
  </si>
  <si>
    <t>Penetrace podkladu pod dlažby</t>
  </si>
  <si>
    <t>771101115R00</t>
  </si>
  <si>
    <t>Vyrovnání podkladů samonivel. hmotou tl. do 10 mm</t>
  </si>
  <si>
    <t>771575109R00</t>
  </si>
  <si>
    <t>Montáž podlah keram.,hladké, tmel, 30x30 cm</t>
  </si>
  <si>
    <t>771475014R00</t>
  </si>
  <si>
    <t>Obklad soklíků keram.rovných, tmel,výška 10 cm</t>
  </si>
  <si>
    <t>771479001R00</t>
  </si>
  <si>
    <t>Řezání dlaždic keramických pro soklíky</t>
  </si>
  <si>
    <t>59764220R</t>
  </si>
  <si>
    <t>Dlažba keramická 300x300x8 mm, dle výběru investora</t>
  </si>
  <si>
    <t>776551830RT3</t>
  </si>
  <si>
    <t>Sejmutí povlaků volně položených, z ploch do 10 m2</t>
  </si>
  <si>
    <t>781101210R00</t>
  </si>
  <si>
    <t>Penetrace podkladu pod obklady</t>
  </si>
  <si>
    <t>781101111R00</t>
  </si>
  <si>
    <t>Vyrovnání podkladu maltou ze SMS tl. do 7 mm</t>
  </si>
  <si>
    <t>781475115R00</t>
  </si>
  <si>
    <t>Obklad vnitřní stěn keramický, do tmele, 25x25 cm</t>
  </si>
  <si>
    <t>781675116R00</t>
  </si>
  <si>
    <t>Montáž obkladů parapetů keramic. na tmel, 30x30 cm</t>
  </si>
  <si>
    <t>781491001RT1</t>
  </si>
  <si>
    <t>Montáž lišt k obkladům, rohových, koutových i dilatačních</t>
  </si>
  <si>
    <t>597813661R</t>
  </si>
  <si>
    <t>Obkládačka keramická  20x25 , dle výběru investora</t>
  </si>
  <si>
    <t>1</t>
  </si>
  <si>
    <t>Lišta rohová plast 8 mm</t>
  </si>
  <si>
    <t>2</t>
  </si>
  <si>
    <t>Lišta ukončující plast 8 mm</t>
  </si>
  <si>
    <t>725980113R00</t>
  </si>
  <si>
    <t>Dvířka vanová 300 x 300 mm</t>
  </si>
  <si>
    <t>725980113R25</t>
  </si>
  <si>
    <t>Dvířka revizní plná  rozměr 600x900 mm</t>
  </si>
  <si>
    <t>783201811R00</t>
  </si>
  <si>
    <t>Odstranění nátěrů z kovových konstrukcí obroušením, a oprášením (zárubně)</t>
  </si>
  <si>
    <t>783222100R00</t>
  </si>
  <si>
    <t>Nátěr syntetický kovových konstrukcí dvojnásobný, (zárubně)</t>
  </si>
  <si>
    <t>784402801R00</t>
  </si>
  <si>
    <t>Odstranění malby oškrábáním v místnosti H do 3,8 m</t>
  </si>
  <si>
    <t>784442021RT2</t>
  </si>
  <si>
    <t>Malba disperzní interiérová  výška do 3,8 m,  pro SDK 2 x nátěr, 1 x penetrace</t>
  </si>
  <si>
    <t>784195212R00</t>
  </si>
  <si>
    <t>Malba Primalex Plus, bílá, bez penetrace, 2 x</t>
  </si>
  <si>
    <t>Nová elektroinstalace včetně jištění a demontáže, staré elektroinstalace, příp.vysekýní rýh a krabic</t>
  </si>
  <si>
    <t/>
  </si>
  <si>
    <t>END</t>
  </si>
  <si>
    <t>Stavební úprava bytu 3B čp.11 v Podbořanském Rohozci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</si>
</sst>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0" t="s">
        <v>39</v>
      </c>
      <c r="B2" s="190"/>
      <c r="C2" s="190"/>
      <c r="D2" s="190"/>
      <c r="E2" s="190"/>
      <c r="F2" s="190"/>
      <c r="G2" s="19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6"/>
  <sheetViews>
    <sheetView showGridLines="0" topLeftCell="B1" zoomScaleSheetLayoutView="75" workbookViewId="0">
      <selection activeCell="N14" sqref="N14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191" t="s">
        <v>42</v>
      </c>
      <c r="C1" s="192"/>
      <c r="D1" s="192"/>
      <c r="E1" s="192"/>
      <c r="F1" s="192"/>
      <c r="G1" s="192"/>
      <c r="H1" s="192"/>
      <c r="I1" s="192"/>
      <c r="J1" s="193"/>
    </row>
    <row r="2" spans="1:15" ht="23.25" customHeight="1" x14ac:dyDescent="0.2">
      <c r="A2" s="4"/>
      <c r="B2" s="81" t="s">
        <v>40</v>
      </c>
      <c r="C2" s="82"/>
      <c r="D2" s="216" t="s">
        <v>267</v>
      </c>
      <c r="E2" s="217"/>
      <c r="F2" s="217"/>
      <c r="G2" s="217"/>
      <c r="H2" s="217"/>
      <c r="I2" s="217"/>
      <c r="J2" s="218"/>
      <c r="O2" s="2"/>
    </row>
    <row r="3" spans="1:15" ht="23.25" customHeight="1" x14ac:dyDescent="0.2">
      <c r="A3" s="4"/>
      <c r="B3" s="83" t="s">
        <v>45</v>
      </c>
      <c r="C3" s="84"/>
      <c r="D3" s="210" t="s">
        <v>43</v>
      </c>
      <c r="E3" s="211"/>
      <c r="F3" s="211"/>
      <c r="G3" s="211"/>
      <c r="H3" s="211"/>
      <c r="I3" s="211"/>
      <c r="J3" s="212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 t="s">
        <v>50</v>
      </c>
      <c r="J5" s="11"/>
    </row>
    <row r="6" spans="1:15" ht="15.75" customHeight="1" x14ac:dyDescent="0.2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 t="s">
        <v>49</v>
      </c>
      <c r="D7" s="80" t="s">
        <v>43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0" t="s">
        <v>51</v>
      </c>
      <c r="E11" s="220"/>
      <c r="F11" s="220"/>
      <c r="G11" s="220"/>
      <c r="H11" s="28" t="s">
        <v>33</v>
      </c>
      <c r="I11" s="91" t="s">
        <v>51</v>
      </c>
      <c r="J11" s="11"/>
    </row>
    <row r="12" spans="1:15" ht="15.75" customHeight="1" x14ac:dyDescent="0.2">
      <c r="A12" s="4"/>
      <c r="B12" s="41"/>
      <c r="C12" s="26"/>
      <c r="D12" s="208" t="s">
        <v>51</v>
      </c>
      <c r="E12" s="208"/>
      <c r="F12" s="208"/>
      <c r="G12" s="208"/>
      <c r="H12" s="28" t="s">
        <v>34</v>
      </c>
      <c r="I12" s="91" t="s">
        <v>51</v>
      </c>
      <c r="J12" s="11"/>
    </row>
    <row r="13" spans="1:15" ht="15.75" customHeight="1" x14ac:dyDescent="0.2">
      <c r="A13" s="4"/>
      <c r="B13" s="42"/>
      <c r="C13" s="92" t="s">
        <v>51</v>
      </c>
      <c r="D13" s="209" t="s">
        <v>51</v>
      </c>
      <c r="E13" s="209"/>
      <c r="F13" s="209"/>
      <c r="G13" s="209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19" t="s">
        <v>29</v>
      </c>
      <c r="F15" s="219"/>
      <c r="G15" s="206" t="s">
        <v>30</v>
      </c>
      <c r="H15" s="206"/>
      <c r="I15" s="206" t="s">
        <v>28</v>
      </c>
      <c r="J15" s="207"/>
    </row>
    <row r="16" spans="1:15" ht="23.25" customHeight="1" x14ac:dyDescent="0.2">
      <c r="A16" s="139" t="s">
        <v>23</v>
      </c>
      <c r="B16" s="140" t="s">
        <v>23</v>
      </c>
      <c r="C16" s="58"/>
      <c r="D16" s="59"/>
      <c r="E16" s="200">
        <v>0</v>
      </c>
      <c r="F16" s="201"/>
      <c r="G16" s="200">
        <v>0</v>
      </c>
      <c r="H16" s="201"/>
      <c r="I16" s="200">
        <v>0</v>
      </c>
      <c r="J16" s="201"/>
    </row>
    <row r="17" spans="1:10" ht="23.25" customHeight="1" x14ac:dyDescent="0.2">
      <c r="A17" s="139" t="s">
        <v>24</v>
      </c>
      <c r="B17" s="140" t="s">
        <v>24</v>
      </c>
      <c r="C17" s="58"/>
      <c r="D17" s="59"/>
      <c r="E17" s="200">
        <v>0</v>
      </c>
      <c r="F17" s="201"/>
      <c r="G17" s="200">
        <v>0</v>
      </c>
      <c r="H17" s="201"/>
      <c r="I17" s="200">
        <v>0</v>
      </c>
      <c r="J17" s="201"/>
    </row>
    <row r="18" spans="1:10" ht="23.25" customHeight="1" x14ac:dyDescent="0.2">
      <c r="A18" s="139" t="s">
        <v>25</v>
      </c>
      <c r="B18" s="140" t="s">
        <v>25</v>
      </c>
      <c r="C18" s="58"/>
      <c r="D18" s="59"/>
      <c r="E18" s="200">
        <v>0</v>
      </c>
      <c r="F18" s="201"/>
      <c r="G18" s="200">
        <v>0</v>
      </c>
      <c r="H18" s="201"/>
      <c r="I18" s="200">
        <v>0</v>
      </c>
      <c r="J18" s="201"/>
    </row>
    <row r="19" spans="1:10" ht="23.25" customHeight="1" x14ac:dyDescent="0.2">
      <c r="A19" s="139" t="s">
        <v>88</v>
      </c>
      <c r="B19" s="140" t="s">
        <v>26</v>
      </c>
      <c r="C19" s="58"/>
      <c r="D19" s="59"/>
      <c r="E19" s="200">
        <v>0</v>
      </c>
      <c r="F19" s="201"/>
      <c r="G19" s="200">
        <v>0</v>
      </c>
      <c r="H19" s="201"/>
      <c r="I19" s="200">
        <v>0</v>
      </c>
      <c r="J19" s="202"/>
    </row>
    <row r="20" spans="1:10" ht="23.25" customHeight="1" x14ac:dyDescent="0.2">
      <c r="A20" s="139" t="s">
        <v>89</v>
      </c>
      <c r="B20" s="140" t="s">
        <v>27</v>
      </c>
      <c r="C20" s="58"/>
      <c r="D20" s="59"/>
      <c r="E20" s="200">
        <v>0</v>
      </c>
      <c r="F20" s="201"/>
      <c r="G20" s="200">
        <v>0</v>
      </c>
      <c r="H20" s="201"/>
      <c r="I20" s="200">
        <v>0</v>
      </c>
      <c r="J20" s="202"/>
    </row>
    <row r="21" spans="1:10" ht="23.25" customHeight="1" x14ac:dyDescent="0.2">
      <c r="A21" s="4"/>
      <c r="B21" s="74" t="s">
        <v>28</v>
      </c>
      <c r="C21" s="75"/>
      <c r="D21" s="76"/>
      <c r="E21" s="203">
        <f>SUM(E16:F20)</f>
        <v>0</v>
      </c>
      <c r="F21" s="204"/>
      <c r="G21" s="203">
        <f>SUM(G16:H20)</f>
        <v>0</v>
      </c>
      <c r="H21" s="204"/>
      <c r="I21" s="203">
        <f>SUM(I16:J20)</f>
        <v>0</v>
      </c>
      <c r="J21" s="21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198">
        <v>0</v>
      </c>
      <c r="H23" s="199"/>
      <c r="I23" s="199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2">
        <v>0</v>
      </c>
      <c r="H24" s="223"/>
      <c r="I24" s="223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198">
        <v>0</v>
      </c>
      <c r="H25" s="199"/>
      <c r="I25" s="199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194">
        <v>0</v>
      </c>
      <c r="H26" s="195"/>
      <c r="I26" s="195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196">
        <v>0</v>
      </c>
      <c r="H27" s="196"/>
      <c r="I27" s="196"/>
      <c r="J27" s="63" t="str">
        <f t="shared" si="0"/>
        <v>CZK</v>
      </c>
    </row>
    <row r="28" spans="1:10" ht="27.75" hidden="1" customHeight="1" thickBot="1" x14ac:dyDescent="0.25">
      <c r="A28" s="4"/>
      <c r="B28" s="112" t="s">
        <v>22</v>
      </c>
      <c r="C28" s="113"/>
      <c r="D28" s="113"/>
      <c r="E28" s="114"/>
      <c r="F28" s="115"/>
      <c r="G28" s="197">
        <v>247461.44</v>
      </c>
      <c r="H28" s="205"/>
      <c r="I28" s="205"/>
      <c r="J28" s="116" t="str">
        <f t="shared" si="0"/>
        <v>CZK</v>
      </c>
    </row>
    <row r="29" spans="1:10" ht="27.75" customHeight="1" thickBot="1" x14ac:dyDescent="0.25">
      <c r="A29" s="4"/>
      <c r="B29" s="112" t="s">
        <v>35</v>
      </c>
      <c r="C29" s="117"/>
      <c r="D29" s="117"/>
      <c r="E29" s="117"/>
      <c r="F29" s="117"/>
      <c r="G29" s="197">
        <v>0</v>
      </c>
      <c r="H29" s="197"/>
      <c r="I29" s="197"/>
      <c r="J29" s="118" t="s">
        <v>53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43329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1" t="s">
        <v>2</v>
      </c>
      <c r="E35" s="221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hidden="1" customHeight="1" x14ac:dyDescent="0.2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hidden="1" customHeight="1" x14ac:dyDescent="0.2">
      <c r="A39" s="96">
        <v>1</v>
      </c>
      <c r="B39" s="102"/>
      <c r="C39" s="224"/>
      <c r="D39" s="225"/>
      <c r="E39" s="225"/>
      <c r="F39" s="107">
        <v>247461.44</v>
      </c>
      <c r="G39" s="108">
        <v>0</v>
      </c>
      <c r="H39" s="109">
        <v>37119</v>
      </c>
      <c r="I39" s="109">
        <v>284580.44</v>
      </c>
      <c r="J39" s="103">
        <f>IF(CenaCelkemVypocet=0,"",I39/CenaCelkemVypocet*100)</f>
        <v>100</v>
      </c>
    </row>
    <row r="40" spans="1:10" ht="25.5" hidden="1" customHeight="1" x14ac:dyDescent="0.2">
      <c r="A40" s="96"/>
      <c r="B40" s="226" t="s">
        <v>52</v>
      </c>
      <c r="C40" s="227"/>
      <c r="D40" s="227"/>
      <c r="E40" s="228"/>
      <c r="F40" s="110">
        <f>SUMIF(A39:A39,"=1",F39:F39)</f>
        <v>247461.44</v>
      </c>
      <c r="G40" s="111">
        <f>SUMIF(A39:A39,"=1",G39:G39)</f>
        <v>0</v>
      </c>
      <c r="H40" s="111">
        <f>SUMIF(A39:A39,"=1",H39:H39)</f>
        <v>37119</v>
      </c>
      <c r="I40" s="111">
        <f>SUMIF(A39:A39,"=1",I39:I39)</f>
        <v>284580.44</v>
      </c>
      <c r="J40" s="97">
        <f>SUMIF(A39:A39,"=1",J39:J39)</f>
        <v>100</v>
      </c>
    </row>
    <row r="44" spans="1:10" ht="15.75" x14ac:dyDescent="0.25">
      <c r="B44" s="119" t="s">
        <v>54</v>
      </c>
    </row>
    <row r="46" spans="1:10" ht="25.5" customHeight="1" x14ac:dyDescent="0.2">
      <c r="A46" s="120"/>
      <c r="B46" s="124" t="s">
        <v>16</v>
      </c>
      <c r="C46" s="124" t="s">
        <v>5</v>
      </c>
      <c r="D46" s="125"/>
      <c r="E46" s="125"/>
      <c r="F46" s="128" t="s">
        <v>55</v>
      </c>
      <c r="G46" s="128" t="s">
        <v>29</v>
      </c>
      <c r="H46" s="128" t="s">
        <v>30</v>
      </c>
      <c r="I46" s="229" t="s">
        <v>28</v>
      </c>
      <c r="J46" s="229"/>
    </row>
    <row r="47" spans="1:10" ht="25.5" customHeight="1" x14ac:dyDescent="0.2">
      <c r="A47" s="121"/>
      <c r="B47" s="131" t="s">
        <v>56</v>
      </c>
      <c r="C47" s="230" t="s">
        <v>57</v>
      </c>
      <c r="D47" s="231"/>
      <c r="E47" s="231"/>
      <c r="F47" s="135" t="s">
        <v>23</v>
      </c>
      <c r="G47" s="132">
        <v>0</v>
      </c>
      <c r="H47" s="132">
        <v>0</v>
      </c>
      <c r="I47" s="200">
        <v>0</v>
      </c>
      <c r="J47" s="201"/>
    </row>
    <row r="48" spans="1:10" ht="25.5" customHeight="1" x14ac:dyDescent="0.2">
      <c r="A48" s="121"/>
      <c r="B48" s="123" t="s">
        <v>58</v>
      </c>
      <c r="C48" s="214" t="s">
        <v>59</v>
      </c>
      <c r="D48" s="215"/>
      <c r="E48" s="215"/>
      <c r="F48" s="136" t="s">
        <v>23</v>
      </c>
      <c r="G48" s="129">
        <v>0</v>
      </c>
      <c r="H48" s="129">
        <v>0</v>
      </c>
      <c r="I48" s="200">
        <v>0</v>
      </c>
      <c r="J48" s="201"/>
    </row>
    <row r="49" spans="1:10" ht="25.5" customHeight="1" x14ac:dyDescent="0.2">
      <c r="A49" s="121"/>
      <c r="B49" s="123" t="s">
        <v>60</v>
      </c>
      <c r="C49" s="214" t="s">
        <v>61</v>
      </c>
      <c r="D49" s="215"/>
      <c r="E49" s="215"/>
      <c r="F49" s="136" t="s">
        <v>23</v>
      </c>
      <c r="G49" s="129">
        <v>0</v>
      </c>
      <c r="H49" s="129">
        <v>0</v>
      </c>
      <c r="I49" s="200">
        <v>0</v>
      </c>
      <c r="J49" s="201"/>
    </row>
    <row r="50" spans="1:10" ht="25.5" customHeight="1" x14ac:dyDescent="0.2">
      <c r="A50" s="121"/>
      <c r="B50" s="123" t="s">
        <v>62</v>
      </c>
      <c r="C50" s="214" t="s">
        <v>63</v>
      </c>
      <c r="D50" s="215"/>
      <c r="E50" s="215"/>
      <c r="F50" s="136" t="s">
        <v>23</v>
      </c>
      <c r="G50" s="129">
        <v>0</v>
      </c>
      <c r="H50" s="129">
        <v>0</v>
      </c>
      <c r="I50" s="200">
        <v>0</v>
      </c>
      <c r="J50" s="201"/>
    </row>
    <row r="51" spans="1:10" ht="25.5" customHeight="1" x14ac:dyDescent="0.2">
      <c r="A51" s="121"/>
      <c r="B51" s="123" t="s">
        <v>64</v>
      </c>
      <c r="C51" s="214" t="s">
        <v>65</v>
      </c>
      <c r="D51" s="215"/>
      <c r="E51" s="215"/>
      <c r="F51" s="136" t="s">
        <v>23</v>
      </c>
      <c r="G51" s="129">
        <v>0</v>
      </c>
      <c r="H51" s="129">
        <v>0</v>
      </c>
      <c r="I51" s="200">
        <v>0</v>
      </c>
      <c r="J51" s="201"/>
    </row>
    <row r="52" spans="1:10" ht="25.5" customHeight="1" x14ac:dyDescent="0.2">
      <c r="A52" s="121"/>
      <c r="B52" s="123" t="s">
        <v>66</v>
      </c>
      <c r="C52" s="214" t="s">
        <v>67</v>
      </c>
      <c r="D52" s="215"/>
      <c r="E52" s="215"/>
      <c r="F52" s="136" t="s">
        <v>23</v>
      </c>
      <c r="G52" s="129">
        <v>0</v>
      </c>
      <c r="H52" s="129">
        <v>0</v>
      </c>
      <c r="I52" s="200">
        <v>0</v>
      </c>
      <c r="J52" s="201"/>
    </row>
    <row r="53" spans="1:10" ht="25.5" customHeight="1" x14ac:dyDescent="0.2">
      <c r="A53" s="121"/>
      <c r="B53" s="123" t="s">
        <v>68</v>
      </c>
      <c r="C53" s="214" t="s">
        <v>69</v>
      </c>
      <c r="D53" s="215"/>
      <c r="E53" s="215"/>
      <c r="F53" s="136" t="s">
        <v>24</v>
      </c>
      <c r="G53" s="129">
        <v>0</v>
      </c>
      <c r="H53" s="129">
        <v>0</v>
      </c>
      <c r="I53" s="200">
        <v>0</v>
      </c>
      <c r="J53" s="201"/>
    </row>
    <row r="54" spans="1:10" ht="25.5" customHeight="1" x14ac:dyDescent="0.2">
      <c r="A54" s="121"/>
      <c r="B54" s="123" t="s">
        <v>70</v>
      </c>
      <c r="C54" s="214" t="s">
        <v>71</v>
      </c>
      <c r="D54" s="215"/>
      <c r="E54" s="215"/>
      <c r="F54" s="136" t="s">
        <v>24</v>
      </c>
      <c r="G54" s="129">
        <v>0</v>
      </c>
      <c r="H54" s="129">
        <v>0</v>
      </c>
      <c r="I54" s="200">
        <v>0</v>
      </c>
      <c r="J54" s="201"/>
    </row>
    <row r="55" spans="1:10" ht="25.5" customHeight="1" x14ac:dyDescent="0.2">
      <c r="A55" s="121"/>
      <c r="B55" s="123" t="s">
        <v>72</v>
      </c>
      <c r="C55" s="214" t="s">
        <v>73</v>
      </c>
      <c r="D55" s="215"/>
      <c r="E55" s="215"/>
      <c r="F55" s="136" t="s">
        <v>24</v>
      </c>
      <c r="G55" s="129">
        <v>0</v>
      </c>
      <c r="H55" s="129">
        <v>0</v>
      </c>
      <c r="I55" s="200">
        <v>0</v>
      </c>
      <c r="J55" s="201"/>
    </row>
    <row r="56" spans="1:10" ht="25.5" customHeight="1" x14ac:dyDescent="0.2">
      <c r="A56" s="121"/>
      <c r="B56" s="123" t="s">
        <v>74</v>
      </c>
      <c r="C56" s="214" t="s">
        <v>75</v>
      </c>
      <c r="D56" s="215"/>
      <c r="E56" s="215"/>
      <c r="F56" s="136" t="s">
        <v>24</v>
      </c>
      <c r="G56" s="129">
        <v>0</v>
      </c>
      <c r="H56" s="129">
        <v>0</v>
      </c>
      <c r="I56" s="200">
        <v>0</v>
      </c>
      <c r="J56" s="201"/>
    </row>
    <row r="57" spans="1:10" ht="25.5" customHeight="1" x14ac:dyDescent="0.2">
      <c r="A57" s="121"/>
      <c r="B57" s="123" t="s">
        <v>76</v>
      </c>
      <c r="C57" s="214" t="s">
        <v>77</v>
      </c>
      <c r="D57" s="215"/>
      <c r="E57" s="215"/>
      <c r="F57" s="136" t="s">
        <v>24</v>
      </c>
      <c r="G57" s="129">
        <v>0</v>
      </c>
      <c r="H57" s="129">
        <v>0</v>
      </c>
      <c r="I57" s="200">
        <v>0</v>
      </c>
      <c r="J57" s="201"/>
    </row>
    <row r="58" spans="1:10" ht="25.5" customHeight="1" x14ac:dyDescent="0.2">
      <c r="A58" s="121"/>
      <c r="B58" s="123" t="s">
        <v>78</v>
      </c>
      <c r="C58" s="214" t="s">
        <v>79</v>
      </c>
      <c r="D58" s="215"/>
      <c r="E58" s="215"/>
      <c r="F58" s="136" t="s">
        <v>24</v>
      </c>
      <c r="G58" s="129">
        <v>0</v>
      </c>
      <c r="H58" s="129">
        <v>0</v>
      </c>
      <c r="I58" s="200">
        <v>0</v>
      </c>
      <c r="J58" s="201"/>
    </row>
    <row r="59" spans="1:10" ht="25.5" customHeight="1" x14ac:dyDescent="0.2">
      <c r="A59" s="121"/>
      <c r="B59" s="123" t="s">
        <v>80</v>
      </c>
      <c r="C59" s="214" t="s">
        <v>81</v>
      </c>
      <c r="D59" s="215"/>
      <c r="E59" s="215"/>
      <c r="F59" s="136" t="s">
        <v>24</v>
      </c>
      <c r="G59" s="129">
        <v>0</v>
      </c>
      <c r="H59" s="129">
        <v>0</v>
      </c>
      <c r="I59" s="200">
        <v>0</v>
      </c>
      <c r="J59" s="201"/>
    </row>
    <row r="60" spans="1:10" ht="25.5" customHeight="1" x14ac:dyDescent="0.2">
      <c r="A60" s="121"/>
      <c r="B60" s="123" t="s">
        <v>82</v>
      </c>
      <c r="C60" s="214" t="s">
        <v>83</v>
      </c>
      <c r="D60" s="215"/>
      <c r="E60" s="215"/>
      <c r="F60" s="136" t="s">
        <v>24</v>
      </c>
      <c r="G60" s="129">
        <v>0</v>
      </c>
      <c r="H60" s="129">
        <v>0</v>
      </c>
      <c r="I60" s="200">
        <v>0</v>
      </c>
      <c r="J60" s="201"/>
    </row>
    <row r="61" spans="1:10" ht="25.5" customHeight="1" x14ac:dyDescent="0.2">
      <c r="A61" s="121"/>
      <c r="B61" s="123" t="s">
        <v>84</v>
      </c>
      <c r="C61" s="214" t="s">
        <v>85</v>
      </c>
      <c r="D61" s="215"/>
      <c r="E61" s="215"/>
      <c r="F61" s="136" t="s">
        <v>24</v>
      </c>
      <c r="G61" s="129">
        <v>0</v>
      </c>
      <c r="H61" s="129">
        <v>0</v>
      </c>
      <c r="I61" s="200">
        <v>0</v>
      </c>
      <c r="J61" s="201"/>
    </row>
    <row r="62" spans="1:10" ht="25.5" customHeight="1" x14ac:dyDescent="0.2">
      <c r="A62" s="121"/>
      <c r="B62" s="133" t="s">
        <v>86</v>
      </c>
      <c r="C62" s="232" t="s">
        <v>87</v>
      </c>
      <c r="D62" s="233"/>
      <c r="E62" s="233"/>
      <c r="F62" s="137" t="s">
        <v>25</v>
      </c>
      <c r="G62" s="134">
        <v>0</v>
      </c>
      <c r="H62" s="134">
        <v>0</v>
      </c>
      <c r="I62" s="200">
        <v>0</v>
      </c>
      <c r="J62" s="201"/>
    </row>
    <row r="63" spans="1:10" ht="25.5" customHeight="1" x14ac:dyDescent="0.2">
      <c r="A63" s="122"/>
      <c r="B63" s="126" t="s">
        <v>1</v>
      </c>
      <c r="C63" s="126"/>
      <c r="D63" s="127"/>
      <c r="E63" s="127"/>
      <c r="F63" s="138"/>
      <c r="G63" s="130">
        <f>SUM(G47:G62)</f>
        <v>0</v>
      </c>
      <c r="H63" s="130">
        <f>SUM(H47:H62)</f>
        <v>0</v>
      </c>
      <c r="I63" s="234">
        <f>SUM(I47:I62)</f>
        <v>0</v>
      </c>
      <c r="J63" s="234"/>
    </row>
    <row r="64" spans="1:10" x14ac:dyDescent="0.2">
      <c r="F64" s="94"/>
      <c r="G64" s="95"/>
      <c r="H64" s="94"/>
      <c r="I64" s="95"/>
      <c r="J64" s="95"/>
    </row>
    <row r="65" spans="6:10" x14ac:dyDescent="0.2">
      <c r="F65" s="94"/>
      <c r="G65" s="95"/>
      <c r="H65" s="94"/>
      <c r="I65" s="95"/>
      <c r="J65" s="95"/>
    </row>
    <row r="66" spans="6:10" x14ac:dyDescent="0.2">
      <c r="F66" s="94"/>
      <c r="G66" s="95"/>
      <c r="H66" s="94"/>
      <c r="I66" s="95"/>
      <c r="J66" s="9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I61:J61"/>
    <mergeCell ref="C61:E61"/>
    <mergeCell ref="I62:J62"/>
    <mergeCell ref="C62:E62"/>
    <mergeCell ref="I63:J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35" t="s">
        <v>6</v>
      </c>
      <c r="B1" s="235"/>
      <c r="C1" s="236"/>
      <c r="D1" s="235"/>
      <c r="E1" s="235"/>
      <c r="F1" s="235"/>
      <c r="G1" s="235"/>
    </row>
    <row r="2" spans="1:7" ht="24.95" customHeight="1" x14ac:dyDescent="0.2">
      <c r="A2" s="79" t="s">
        <v>41</v>
      </c>
      <c r="B2" s="78"/>
      <c r="C2" s="237"/>
      <c r="D2" s="237"/>
      <c r="E2" s="237"/>
      <c r="F2" s="237"/>
      <c r="G2" s="238"/>
    </row>
    <row r="3" spans="1:7" ht="24.95" hidden="1" customHeight="1" x14ac:dyDescent="0.2">
      <c r="A3" s="79" t="s">
        <v>7</v>
      </c>
      <c r="B3" s="78"/>
      <c r="C3" s="237"/>
      <c r="D3" s="237"/>
      <c r="E3" s="237"/>
      <c r="F3" s="237"/>
      <c r="G3" s="238"/>
    </row>
    <row r="4" spans="1:7" ht="24.95" hidden="1" customHeight="1" x14ac:dyDescent="0.2">
      <c r="A4" s="79" t="s">
        <v>8</v>
      </c>
      <c r="B4" s="78"/>
      <c r="C4" s="237"/>
      <c r="D4" s="237"/>
      <c r="E4" s="237"/>
      <c r="F4" s="237"/>
      <c r="G4" s="238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97"/>
  <sheetViews>
    <sheetView tabSelected="1" topLeftCell="A72" workbookViewId="0">
      <selection activeCell="O104" sqref="O104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39" t="s">
        <v>6</v>
      </c>
      <c r="B1" s="239"/>
      <c r="C1" s="239"/>
      <c r="D1" s="239"/>
      <c r="E1" s="239"/>
      <c r="F1" s="239"/>
      <c r="G1" s="239"/>
      <c r="AE1" t="s">
        <v>91</v>
      </c>
    </row>
    <row r="2" spans="1:60" ht="24.95" customHeight="1" x14ac:dyDescent="0.2">
      <c r="A2" s="143" t="s">
        <v>90</v>
      </c>
      <c r="B2" s="141"/>
      <c r="C2" s="240" t="s">
        <v>267</v>
      </c>
      <c r="D2" s="241"/>
      <c r="E2" s="241"/>
      <c r="F2" s="241"/>
      <c r="G2" s="242"/>
      <c r="AE2" t="s">
        <v>92</v>
      </c>
    </row>
    <row r="3" spans="1:60" ht="24.95" customHeight="1" x14ac:dyDescent="0.2">
      <c r="A3" s="144" t="s">
        <v>7</v>
      </c>
      <c r="B3" s="142"/>
      <c r="C3" s="243" t="s">
        <v>43</v>
      </c>
      <c r="D3" s="244"/>
      <c r="E3" s="244"/>
      <c r="F3" s="244"/>
      <c r="G3" s="245"/>
      <c r="AE3" t="s">
        <v>93</v>
      </c>
    </row>
    <row r="4" spans="1:60" ht="24.95" hidden="1" customHeight="1" x14ac:dyDescent="0.2">
      <c r="A4" s="144" t="s">
        <v>8</v>
      </c>
      <c r="B4" s="142"/>
      <c r="C4" s="243"/>
      <c r="D4" s="244"/>
      <c r="E4" s="244"/>
      <c r="F4" s="244"/>
      <c r="G4" s="245"/>
      <c r="AE4" t="s">
        <v>94</v>
      </c>
    </row>
    <row r="5" spans="1:60" hidden="1" x14ac:dyDescent="0.2">
      <c r="A5" s="145" t="s">
        <v>95</v>
      </c>
      <c r="B5" s="146"/>
      <c r="C5" s="147"/>
      <c r="D5" s="148"/>
      <c r="E5" s="148"/>
      <c r="F5" s="148"/>
      <c r="G5" s="149"/>
      <c r="AE5" t="s">
        <v>96</v>
      </c>
    </row>
    <row r="7" spans="1:60" ht="38.25" x14ac:dyDescent="0.2">
      <c r="A7" s="154" t="s">
        <v>97</v>
      </c>
      <c r="B7" s="155" t="s">
        <v>98</v>
      </c>
      <c r="C7" s="155" t="s">
        <v>99</v>
      </c>
      <c r="D7" s="154" t="s">
        <v>100</v>
      </c>
      <c r="E7" s="154" t="s">
        <v>101</v>
      </c>
      <c r="F7" s="150" t="s">
        <v>102</v>
      </c>
      <c r="G7" s="170" t="s">
        <v>28</v>
      </c>
      <c r="H7" s="171" t="s">
        <v>29</v>
      </c>
      <c r="I7" s="171" t="s">
        <v>103</v>
      </c>
      <c r="J7" s="171" t="s">
        <v>30</v>
      </c>
      <c r="K7" s="171" t="s">
        <v>104</v>
      </c>
      <c r="L7" s="171" t="s">
        <v>105</v>
      </c>
      <c r="M7" s="171" t="s">
        <v>106</v>
      </c>
      <c r="N7" s="171" t="s">
        <v>107</v>
      </c>
      <c r="O7" s="171" t="s">
        <v>108</v>
      </c>
      <c r="P7" s="171" t="s">
        <v>109</v>
      </c>
      <c r="Q7" s="171" t="s">
        <v>110</v>
      </c>
      <c r="R7" s="171" t="s">
        <v>111</v>
      </c>
      <c r="S7" s="171" t="s">
        <v>112</v>
      </c>
      <c r="T7" s="171" t="s">
        <v>113</v>
      </c>
      <c r="U7" s="157" t="s">
        <v>114</v>
      </c>
    </row>
    <row r="8" spans="1:60" x14ac:dyDescent="0.2">
      <c r="A8" s="172" t="s">
        <v>115</v>
      </c>
      <c r="B8" s="173" t="s">
        <v>56</v>
      </c>
      <c r="C8" s="174" t="s">
        <v>57</v>
      </c>
      <c r="D8" s="175"/>
      <c r="E8" s="176"/>
      <c r="F8" s="177"/>
      <c r="G8" s="177">
        <f>SUMIF(AE9:AE13,"&lt;&gt;NOR",G9:G13)</f>
        <v>0</v>
      </c>
      <c r="H8" s="177"/>
      <c r="I8" s="177">
        <f>SUM(I9:I13)</f>
        <v>0</v>
      </c>
      <c r="J8" s="177"/>
      <c r="K8" s="177">
        <f>SUM(K9:K13)</f>
        <v>0</v>
      </c>
      <c r="L8" s="177"/>
      <c r="M8" s="177">
        <f>SUM(M9:M13)</f>
        <v>0</v>
      </c>
      <c r="N8" s="156"/>
      <c r="O8" s="156">
        <f>SUM(O9:O13)</f>
        <v>0.74297000000000013</v>
      </c>
      <c r="P8" s="156"/>
      <c r="Q8" s="156">
        <f>SUM(Q9:Q13)</f>
        <v>0</v>
      </c>
      <c r="R8" s="156"/>
      <c r="S8" s="156"/>
      <c r="T8" s="172"/>
      <c r="U8" s="156">
        <f>SUM(U9:U13)</f>
        <v>12</v>
      </c>
      <c r="AE8" t="s">
        <v>116</v>
      </c>
    </row>
    <row r="9" spans="1:60" ht="22.5" outlineLevel="1" x14ac:dyDescent="0.2">
      <c r="A9" s="152">
        <v>1</v>
      </c>
      <c r="B9" s="158" t="s">
        <v>117</v>
      </c>
      <c r="C9" s="185" t="s">
        <v>118</v>
      </c>
      <c r="D9" s="160" t="s">
        <v>119</v>
      </c>
      <c r="E9" s="166">
        <v>6.8</v>
      </c>
      <c r="F9" s="168">
        <v>0</v>
      </c>
      <c r="G9" s="168">
        <v>0</v>
      </c>
      <c r="H9" s="168">
        <v>0</v>
      </c>
      <c r="I9" s="168">
        <f>ROUND(E9*H9,2)</f>
        <v>0</v>
      </c>
      <c r="J9" s="168">
        <v>0</v>
      </c>
      <c r="K9" s="168">
        <f>ROUND(E9*J9,2)</f>
        <v>0</v>
      </c>
      <c r="L9" s="168">
        <v>15</v>
      </c>
      <c r="M9" s="168">
        <f>G9*(1+L9/100)</f>
        <v>0</v>
      </c>
      <c r="N9" s="161">
        <v>5.2510000000000001E-2</v>
      </c>
      <c r="O9" s="161">
        <f>ROUND(E9*N9,5)</f>
        <v>0.35707</v>
      </c>
      <c r="P9" s="161">
        <v>0</v>
      </c>
      <c r="Q9" s="161">
        <f>ROUND(E9*P9,5)</f>
        <v>0</v>
      </c>
      <c r="R9" s="161"/>
      <c r="S9" s="161"/>
      <c r="T9" s="162">
        <v>0.52915000000000001</v>
      </c>
      <c r="U9" s="161">
        <f>ROUND(E9*T9,2)</f>
        <v>3.6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120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 x14ac:dyDescent="0.2">
      <c r="A10" s="152">
        <v>2</v>
      </c>
      <c r="B10" s="158" t="s">
        <v>121</v>
      </c>
      <c r="C10" s="185" t="s">
        <v>122</v>
      </c>
      <c r="D10" s="160" t="s">
        <v>119</v>
      </c>
      <c r="E10" s="166">
        <v>6.2</v>
      </c>
      <c r="F10" s="168">
        <v>0</v>
      </c>
      <c r="G10" s="168">
        <v>0</v>
      </c>
      <c r="H10" s="168">
        <v>0</v>
      </c>
      <c r="I10" s="168">
        <f>ROUND(E10*H10,2)</f>
        <v>0</v>
      </c>
      <c r="J10" s="168">
        <v>0</v>
      </c>
      <c r="K10" s="168">
        <f>ROUND(E10*J10,2)</f>
        <v>0</v>
      </c>
      <c r="L10" s="168">
        <v>15</v>
      </c>
      <c r="M10" s="168">
        <f>G10*(1+L10/100)</f>
        <v>0</v>
      </c>
      <c r="N10" s="161">
        <v>3.9629999999999999E-2</v>
      </c>
      <c r="O10" s="161">
        <f>ROUND(E10*N10,5)</f>
        <v>0.24571000000000001</v>
      </c>
      <c r="P10" s="161">
        <v>0</v>
      </c>
      <c r="Q10" s="161">
        <f>ROUND(E10*P10,5)</f>
        <v>0</v>
      </c>
      <c r="R10" s="161"/>
      <c r="S10" s="161"/>
      <c r="T10" s="162">
        <v>0.46899999999999997</v>
      </c>
      <c r="U10" s="161">
        <f>ROUND(E10*T10,2)</f>
        <v>2.91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120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52">
        <v>3</v>
      </c>
      <c r="B11" s="158" t="s">
        <v>123</v>
      </c>
      <c r="C11" s="185" t="s">
        <v>124</v>
      </c>
      <c r="D11" s="160" t="s">
        <v>119</v>
      </c>
      <c r="E11" s="166">
        <v>4.2</v>
      </c>
      <c r="F11" s="168">
        <v>0</v>
      </c>
      <c r="G11" s="168">
        <v>0</v>
      </c>
      <c r="H11" s="168">
        <v>0</v>
      </c>
      <c r="I11" s="168">
        <f>ROUND(E11*H11,2)</f>
        <v>0</v>
      </c>
      <c r="J11" s="168">
        <v>0</v>
      </c>
      <c r="K11" s="168">
        <f>ROUND(E11*J11,2)</f>
        <v>0</v>
      </c>
      <c r="L11" s="168">
        <v>15</v>
      </c>
      <c r="M11" s="168">
        <f>G11*(1+L11/100)</f>
        <v>0</v>
      </c>
      <c r="N11" s="161">
        <v>2.6749999999999999E-2</v>
      </c>
      <c r="O11" s="161">
        <f>ROUND(E11*N11,5)</f>
        <v>0.11235000000000001</v>
      </c>
      <c r="P11" s="161">
        <v>0</v>
      </c>
      <c r="Q11" s="161">
        <f>ROUND(E11*P11,5)</f>
        <v>0</v>
      </c>
      <c r="R11" s="161"/>
      <c r="S11" s="161"/>
      <c r="T11" s="162">
        <v>0.46899999999999997</v>
      </c>
      <c r="U11" s="161">
        <f>ROUND(E11*T11,2)</f>
        <v>1.97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 t="s">
        <v>120</v>
      </c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2">
        <v>4</v>
      </c>
      <c r="B12" s="158" t="s">
        <v>125</v>
      </c>
      <c r="C12" s="185" t="s">
        <v>126</v>
      </c>
      <c r="D12" s="160" t="s">
        <v>127</v>
      </c>
      <c r="E12" s="166">
        <v>8.1999999999999993</v>
      </c>
      <c r="F12" s="168">
        <v>0</v>
      </c>
      <c r="G12" s="168">
        <v>0</v>
      </c>
      <c r="H12" s="168">
        <v>0</v>
      </c>
      <c r="I12" s="168">
        <f>ROUND(E12*H12,2)</f>
        <v>0</v>
      </c>
      <c r="J12" s="168">
        <v>0</v>
      </c>
      <c r="K12" s="168">
        <f>ROUND(E12*J12,2)</f>
        <v>0</v>
      </c>
      <c r="L12" s="168">
        <v>15</v>
      </c>
      <c r="M12" s="168">
        <f>G12*(1+L12/100)</f>
        <v>0</v>
      </c>
      <c r="N12" s="161">
        <v>1.0200000000000001E-3</v>
      </c>
      <c r="O12" s="161">
        <f>ROUND(E12*N12,5)</f>
        <v>8.3599999999999994E-3</v>
      </c>
      <c r="P12" s="161">
        <v>0</v>
      </c>
      <c r="Q12" s="161">
        <f>ROUND(E12*P12,5)</f>
        <v>0</v>
      </c>
      <c r="R12" s="161"/>
      <c r="S12" s="161"/>
      <c r="T12" s="162">
        <v>0.36</v>
      </c>
      <c r="U12" s="161">
        <f>ROUND(E12*T12,2)</f>
        <v>2.95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120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2">
        <v>5</v>
      </c>
      <c r="B13" s="158" t="s">
        <v>128</v>
      </c>
      <c r="C13" s="185" t="s">
        <v>129</v>
      </c>
      <c r="D13" s="160" t="s">
        <v>119</v>
      </c>
      <c r="E13" s="166">
        <v>0.75</v>
      </c>
      <c r="F13" s="168">
        <v>0</v>
      </c>
      <c r="G13" s="168">
        <v>0</v>
      </c>
      <c r="H13" s="168">
        <v>0</v>
      </c>
      <c r="I13" s="168">
        <f>ROUND(E13*H13,2)</f>
        <v>0</v>
      </c>
      <c r="J13" s="168">
        <v>0</v>
      </c>
      <c r="K13" s="168">
        <f>ROUND(E13*J13,2)</f>
        <v>0</v>
      </c>
      <c r="L13" s="168">
        <v>15</v>
      </c>
      <c r="M13" s="168">
        <f>G13*(1+L13/100)</f>
        <v>0</v>
      </c>
      <c r="N13" s="161">
        <v>2.597E-2</v>
      </c>
      <c r="O13" s="161">
        <f>ROUND(E13*N13,5)</f>
        <v>1.9480000000000001E-2</v>
      </c>
      <c r="P13" s="161">
        <v>0</v>
      </c>
      <c r="Q13" s="161">
        <f>ROUND(E13*P13,5)</f>
        <v>0</v>
      </c>
      <c r="R13" s="161"/>
      <c r="S13" s="161"/>
      <c r="T13" s="162">
        <v>0.75800000000000001</v>
      </c>
      <c r="U13" s="161">
        <f>ROUND(E13*T13,2)</f>
        <v>0.56999999999999995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120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x14ac:dyDescent="0.2">
      <c r="A14" s="153" t="s">
        <v>115</v>
      </c>
      <c r="B14" s="159" t="s">
        <v>58</v>
      </c>
      <c r="C14" s="186" t="s">
        <v>59</v>
      </c>
      <c r="D14" s="163"/>
      <c r="E14" s="167"/>
      <c r="F14" s="169"/>
      <c r="G14" s="169">
        <f>SUMIF(AE15:AE15,"&lt;&gt;NOR",G15:G15)</f>
        <v>0</v>
      </c>
      <c r="H14" s="169"/>
      <c r="I14" s="169">
        <f>SUM(I15:I15)</f>
        <v>0</v>
      </c>
      <c r="J14" s="169"/>
      <c r="K14" s="169">
        <f>SUM(K15:K15)</f>
        <v>0</v>
      </c>
      <c r="L14" s="169"/>
      <c r="M14" s="169">
        <f>SUM(M15:M15)</f>
        <v>0</v>
      </c>
      <c r="N14" s="164"/>
      <c r="O14" s="164">
        <f>SUM(O15:O15)</f>
        <v>4.19E-2</v>
      </c>
      <c r="P14" s="164"/>
      <c r="Q14" s="164">
        <f>SUM(Q15:Q15)</f>
        <v>0</v>
      </c>
      <c r="R14" s="164"/>
      <c r="S14" s="164"/>
      <c r="T14" s="165"/>
      <c r="U14" s="164">
        <f>SUM(U15:U15)</f>
        <v>3.33</v>
      </c>
      <c r="AE14" t="s">
        <v>116</v>
      </c>
    </row>
    <row r="15" spans="1:60" ht="22.5" outlineLevel="1" x14ac:dyDescent="0.2">
      <c r="A15" s="152">
        <v>6</v>
      </c>
      <c r="B15" s="158" t="s">
        <v>130</v>
      </c>
      <c r="C15" s="185" t="s">
        <v>131</v>
      </c>
      <c r="D15" s="160" t="s">
        <v>119</v>
      </c>
      <c r="E15" s="166">
        <v>3.5</v>
      </c>
      <c r="F15" s="168">
        <v>0</v>
      </c>
      <c r="G15" s="168">
        <v>0</v>
      </c>
      <c r="H15" s="168">
        <v>0</v>
      </c>
      <c r="I15" s="168">
        <f>ROUND(E15*H15,2)</f>
        <v>0</v>
      </c>
      <c r="J15" s="168">
        <v>0</v>
      </c>
      <c r="K15" s="168">
        <f>ROUND(E15*J15,2)</f>
        <v>0</v>
      </c>
      <c r="L15" s="168">
        <v>15</v>
      </c>
      <c r="M15" s="168">
        <f>G15*(1+L15/100)</f>
        <v>0</v>
      </c>
      <c r="N15" s="161">
        <v>1.197E-2</v>
      </c>
      <c r="O15" s="161">
        <f>ROUND(E15*N15,5)</f>
        <v>4.19E-2</v>
      </c>
      <c r="P15" s="161">
        <v>0</v>
      </c>
      <c r="Q15" s="161">
        <f>ROUND(E15*P15,5)</f>
        <v>0</v>
      </c>
      <c r="R15" s="161"/>
      <c r="S15" s="161"/>
      <c r="T15" s="162">
        <v>0.95</v>
      </c>
      <c r="U15" s="161">
        <f>ROUND(E15*T15,2)</f>
        <v>3.33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1" t="s">
        <v>120</v>
      </c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x14ac:dyDescent="0.2">
      <c r="A16" s="153" t="s">
        <v>115</v>
      </c>
      <c r="B16" s="159" t="s">
        <v>60</v>
      </c>
      <c r="C16" s="186" t="s">
        <v>61</v>
      </c>
      <c r="D16" s="163"/>
      <c r="E16" s="167"/>
      <c r="F16" s="169"/>
      <c r="G16" s="169">
        <f>SUMIF(AE17:AE22,"&lt;&gt;NOR",G17:G22)</f>
        <v>0</v>
      </c>
      <c r="H16" s="169"/>
      <c r="I16" s="169">
        <f>SUM(I17:I22)</f>
        <v>0</v>
      </c>
      <c r="J16" s="169"/>
      <c r="K16" s="169">
        <f>SUM(K17:K22)</f>
        <v>0</v>
      </c>
      <c r="L16" s="169"/>
      <c r="M16" s="169">
        <f>SUM(M17:M22)</f>
        <v>0</v>
      </c>
      <c r="N16" s="164"/>
      <c r="O16" s="164">
        <f>SUM(O17:O22)</f>
        <v>2.0492900000000001</v>
      </c>
      <c r="P16" s="164"/>
      <c r="Q16" s="164">
        <f>SUM(Q17:Q22)</f>
        <v>0</v>
      </c>
      <c r="R16" s="164"/>
      <c r="S16" s="164"/>
      <c r="T16" s="165"/>
      <c r="U16" s="164">
        <f>SUM(U17:U22)</f>
        <v>77.28</v>
      </c>
      <c r="AE16" t="s">
        <v>116</v>
      </c>
    </row>
    <row r="17" spans="1:60" ht="22.5" outlineLevel="1" x14ac:dyDescent="0.2">
      <c r="A17" s="152">
        <v>7</v>
      </c>
      <c r="B17" s="158" t="s">
        <v>132</v>
      </c>
      <c r="C17" s="185" t="s">
        <v>133</v>
      </c>
      <c r="D17" s="160" t="s">
        <v>119</v>
      </c>
      <c r="E17" s="166">
        <v>33.5</v>
      </c>
      <c r="F17" s="168">
        <v>0</v>
      </c>
      <c r="G17" s="168">
        <v>0</v>
      </c>
      <c r="H17" s="168">
        <v>0</v>
      </c>
      <c r="I17" s="168">
        <f t="shared" ref="I17:I22" si="0">ROUND(E17*H17,2)</f>
        <v>0</v>
      </c>
      <c r="J17" s="168">
        <v>0</v>
      </c>
      <c r="K17" s="168">
        <f t="shared" ref="K17:K22" si="1">ROUND(E17*J17,2)</f>
        <v>0</v>
      </c>
      <c r="L17" s="168">
        <v>15</v>
      </c>
      <c r="M17" s="168">
        <f t="shared" ref="M17:M22" si="2">G17*(1+L17/100)</f>
        <v>0</v>
      </c>
      <c r="N17" s="161">
        <v>3.6700000000000001E-3</v>
      </c>
      <c r="O17" s="161">
        <f t="shared" ref="O17:O22" si="3">ROUND(E17*N17,5)</f>
        <v>0.12295</v>
      </c>
      <c r="P17" s="161">
        <v>0</v>
      </c>
      <c r="Q17" s="161">
        <f t="shared" ref="Q17:Q22" si="4">ROUND(E17*P17,5)</f>
        <v>0</v>
      </c>
      <c r="R17" s="161"/>
      <c r="S17" s="161"/>
      <c r="T17" s="162">
        <v>0.36199999999999999</v>
      </c>
      <c r="U17" s="161">
        <f t="shared" ref="U17:U22" si="5">ROUND(E17*T17,2)</f>
        <v>12.13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120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2">
        <v>8</v>
      </c>
      <c r="B18" s="158" t="s">
        <v>134</v>
      </c>
      <c r="C18" s="185" t="s">
        <v>135</v>
      </c>
      <c r="D18" s="160" t="s">
        <v>119</v>
      </c>
      <c r="E18" s="166">
        <v>3.5</v>
      </c>
      <c r="F18" s="168">
        <v>0</v>
      </c>
      <c r="G18" s="168">
        <v>0</v>
      </c>
      <c r="H18" s="168">
        <v>0</v>
      </c>
      <c r="I18" s="168">
        <f t="shared" si="0"/>
        <v>0</v>
      </c>
      <c r="J18" s="168">
        <v>0</v>
      </c>
      <c r="K18" s="168">
        <f t="shared" si="1"/>
        <v>0</v>
      </c>
      <c r="L18" s="168">
        <v>15</v>
      </c>
      <c r="M18" s="168">
        <f t="shared" si="2"/>
        <v>0</v>
      </c>
      <c r="N18" s="161">
        <v>4.4139999999999999E-2</v>
      </c>
      <c r="O18" s="161">
        <f t="shared" si="3"/>
        <v>0.15448999999999999</v>
      </c>
      <c r="P18" s="161">
        <v>0</v>
      </c>
      <c r="Q18" s="161">
        <f t="shared" si="4"/>
        <v>0</v>
      </c>
      <c r="R18" s="161"/>
      <c r="S18" s="161"/>
      <c r="T18" s="162">
        <v>0.504</v>
      </c>
      <c r="U18" s="161">
        <f t="shared" si="5"/>
        <v>1.76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120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2">
        <v>9</v>
      </c>
      <c r="B19" s="158" t="s">
        <v>136</v>
      </c>
      <c r="C19" s="185" t="s">
        <v>137</v>
      </c>
      <c r="D19" s="160" t="s">
        <v>119</v>
      </c>
      <c r="E19" s="166">
        <v>7</v>
      </c>
      <c r="F19" s="168">
        <v>0</v>
      </c>
      <c r="G19" s="168">
        <v>0</v>
      </c>
      <c r="H19" s="168">
        <v>0</v>
      </c>
      <c r="I19" s="168">
        <f t="shared" si="0"/>
        <v>0</v>
      </c>
      <c r="J19" s="168">
        <v>0</v>
      </c>
      <c r="K19" s="168">
        <f t="shared" si="1"/>
        <v>0</v>
      </c>
      <c r="L19" s="168">
        <v>15</v>
      </c>
      <c r="M19" s="168">
        <f t="shared" si="2"/>
        <v>0</v>
      </c>
      <c r="N19" s="161">
        <v>0.10712000000000001</v>
      </c>
      <c r="O19" s="161">
        <f t="shared" si="3"/>
        <v>0.74983999999999995</v>
      </c>
      <c r="P19" s="161">
        <v>0</v>
      </c>
      <c r="Q19" s="161">
        <f t="shared" si="4"/>
        <v>0</v>
      </c>
      <c r="R19" s="161"/>
      <c r="S19" s="161"/>
      <c r="T19" s="162">
        <v>0.69998000000000005</v>
      </c>
      <c r="U19" s="161">
        <f t="shared" si="5"/>
        <v>4.9000000000000004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120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22.5" outlineLevel="1" x14ac:dyDescent="0.2">
      <c r="A20" s="152">
        <v>10</v>
      </c>
      <c r="B20" s="158" t="s">
        <v>138</v>
      </c>
      <c r="C20" s="185" t="s">
        <v>139</v>
      </c>
      <c r="D20" s="160" t="s">
        <v>119</v>
      </c>
      <c r="E20" s="166">
        <v>46.2</v>
      </c>
      <c r="F20" s="168">
        <v>0</v>
      </c>
      <c r="G20" s="168">
        <v>0</v>
      </c>
      <c r="H20" s="168">
        <v>0</v>
      </c>
      <c r="I20" s="168">
        <f t="shared" si="0"/>
        <v>0</v>
      </c>
      <c r="J20" s="168">
        <v>0</v>
      </c>
      <c r="K20" s="168">
        <f t="shared" si="1"/>
        <v>0</v>
      </c>
      <c r="L20" s="168">
        <v>15</v>
      </c>
      <c r="M20" s="168">
        <f t="shared" si="2"/>
        <v>0</v>
      </c>
      <c r="N20" s="161">
        <v>7.6800000000000002E-3</v>
      </c>
      <c r="O20" s="161">
        <f t="shared" si="3"/>
        <v>0.35482000000000002</v>
      </c>
      <c r="P20" s="161">
        <v>0</v>
      </c>
      <c r="Q20" s="161">
        <f t="shared" si="4"/>
        <v>0</v>
      </c>
      <c r="R20" s="161"/>
      <c r="S20" s="161"/>
      <c r="T20" s="162">
        <v>0.38100000000000001</v>
      </c>
      <c r="U20" s="161">
        <f t="shared" si="5"/>
        <v>17.600000000000001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120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52">
        <v>11</v>
      </c>
      <c r="B21" s="158" t="s">
        <v>140</v>
      </c>
      <c r="C21" s="185" t="s">
        <v>141</v>
      </c>
      <c r="D21" s="160" t="s">
        <v>119</v>
      </c>
      <c r="E21" s="166">
        <v>149.19999999999999</v>
      </c>
      <c r="F21" s="168">
        <v>0</v>
      </c>
      <c r="G21" s="168">
        <v>0</v>
      </c>
      <c r="H21" s="168">
        <v>0</v>
      </c>
      <c r="I21" s="168">
        <f t="shared" si="0"/>
        <v>0</v>
      </c>
      <c r="J21" s="168">
        <v>0</v>
      </c>
      <c r="K21" s="168">
        <f t="shared" si="1"/>
        <v>0</v>
      </c>
      <c r="L21" s="168">
        <v>15</v>
      </c>
      <c r="M21" s="168">
        <f t="shared" si="2"/>
        <v>0</v>
      </c>
      <c r="N21" s="161">
        <v>4.4600000000000004E-3</v>
      </c>
      <c r="O21" s="161">
        <f t="shared" si="3"/>
        <v>0.66542999999999997</v>
      </c>
      <c r="P21" s="161">
        <v>0</v>
      </c>
      <c r="Q21" s="161">
        <f t="shared" si="4"/>
        <v>0</v>
      </c>
      <c r="R21" s="161"/>
      <c r="S21" s="161"/>
      <c r="T21" s="162">
        <v>0.25115999999999999</v>
      </c>
      <c r="U21" s="161">
        <f t="shared" si="5"/>
        <v>37.47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120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2">
        <v>12</v>
      </c>
      <c r="B22" s="158" t="s">
        <v>142</v>
      </c>
      <c r="C22" s="185" t="s">
        <v>143</v>
      </c>
      <c r="D22" s="160" t="s">
        <v>119</v>
      </c>
      <c r="E22" s="166">
        <v>43.9</v>
      </c>
      <c r="F22" s="168">
        <v>0</v>
      </c>
      <c r="G22" s="168">
        <v>0</v>
      </c>
      <c r="H22" s="168">
        <v>0</v>
      </c>
      <c r="I22" s="168">
        <f t="shared" si="0"/>
        <v>0</v>
      </c>
      <c r="J22" s="168">
        <v>0</v>
      </c>
      <c r="K22" s="168">
        <f t="shared" si="1"/>
        <v>0</v>
      </c>
      <c r="L22" s="168">
        <v>15</v>
      </c>
      <c r="M22" s="168">
        <f t="shared" si="2"/>
        <v>0</v>
      </c>
      <c r="N22" s="161">
        <v>4.0000000000000003E-5</v>
      </c>
      <c r="O22" s="161">
        <f t="shared" si="3"/>
        <v>1.7600000000000001E-3</v>
      </c>
      <c r="P22" s="161">
        <v>0</v>
      </c>
      <c r="Q22" s="161">
        <f t="shared" si="4"/>
        <v>0</v>
      </c>
      <c r="R22" s="161"/>
      <c r="S22" s="161"/>
      <c r="T22" s="162">
        <v>7.8E-2</v>
      </c>
      <c r="U22" s="161">
        <f t="shared" si="5"/>
        <v>3.42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120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x14ac:dyDescent="0.2">
      <c r="A23" s="153" t="s">
        <v>115</v>
      </c>
      <c r="B23" s="159" t="s">
        <v>62</v>
      </c>
      <c r="C23" s="186" t="s">
        <v>63</v>
      </c>
      <c r="D23" s="163"/>
      <c r="E23" s="167"/>
      <c r="F23" s="169"/>
      <c r="G23" s="169">
        <f>SUMIF(AE24:AE24,"&lt;&gt;NOR",G24:G24)</f>
        <v>0</v>
      </c>
      <c r="H23" s="169"/>
      <c r="I23" s="169">
        <f>SUM(I24:I24)</f>
        <v>0</v>
      </c>
      <c r="J23" s="169"/>
      <c r="K23" s="169">
        <f>SUM(K24:K24)</f>
        <v>0</v>
      </c>
      <c r="L23" s="169"/>
      <c r="M23" s="169">
        <f>SUM(M24:M24)</f>
        <v>0</v>
      </c>
      <c r="N23" s="164"/>
      <c r="O23" s="164">
        <f>SUM(O24:O24)</f>
        <v>2E-3</v>
      </c>
      <c r="P23" s="164"/>
      <c r="Q23" s="164">
        <f>SUM(Q24:Q24)</f>
        <v>0</v>
      </c>
      <c r="R23" s="164"/>
      <c r="S23" s="164"/>
      <c r="T23" s="165"/>
      <c r="U23" s="164">
        <f>SUM(U24:U24)</f>
        <v>15.43</v>
      </c>
      <c r="AE23" t="s">
        <v>116</v>
      </c>
    </row>
    <row r="24" spans="1:60" ht="22.5" outlineLevel="1" x14ac:dyDescent="0.2">
      <c r="A24" s="152">
        <v>13</v>
      </c>
      <c r="B24" s="158" t="s">
        <v>144</v>
      </c>
      <c r="C24" s="185" t="s">
        <v>145</v>
      </c>
      <c r="D24" s="160" t="s">
        <v>119</v>
      </c>
      <c r="E24" s="166">
        <v>50.1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15</v>
      </c>
      <c r="M24" s="168">
        <f>G24*(1+L24/100)</f>
        <v>0</v>
      </c>
      <c r="N24" s="161">
        <v>4.0000000000000003E-5</v>
      </c>
      <c r="O24" s="161">
        <f>ROUND(E24*N24,5)</f>
        <v>2E-3</v>
      </c>
      <c r="P24" s="161">
        <v>0</v>
      </c>
      <c r="Q24" s="161">
        <f>ROUND(E24*P24,5)</f>
        <v>0</v>
      </c>
      <c r="R24" s="161"/>
      <c r="S24" s="161"/>
      <c r="T24" s="162">
        <v>0.308</v>
      </c>
      <c r="U24" s="161">
        <f>ROUND(E24*T24,2)</f>
        <v>15.43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120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x14ac:dyDescent="0.2">
      <c r="A25" s="153" t="s">
        <v>115</v>
      </c>
      <c r="B25" s="159" t="s">
        <v>64</v>
      </c>
      <c r="C25" s="186" t="s">
        <v>65</v>
      </c>
      <c r="D25" s="163"/>
      <c r="E25" s="167"/>
      <c r="F25" s="169"/>
      <c r="G25" s="169">
        <f>SUMIF(AE26:AE35,"&lt;&gt;NOR",G26:G35)</f>
        <v>0</v>
      </c>
      <c r="H25" s="169"/>
      <c r="I25" s="169">
        <f>SUM(I26:I35)</f>
        <v>0</v>
      </c>
      <c r="J25" s="169"/>
      <c r="K25" s="169">
        <f>SUM(K26:K35)</f>
        <v>0</v>
      </c>
      <c r="L25" s="169"/>
      <c r="M25" s="169">
        <f>SUM(M26:M35)</f>
        <v>0</v>
      </c>
      <c r="N25" s="164"/>
      <c r="O25" s="164">
        <f>SUM(O26:O35)</f>
        <v>3.14E-3</v>
      </c>
      <c r="P25" s="164"/>
      <c r="Q25" s="164">
        <f>SUM(Q26:Q35)</f>
        <v>0.58590000000000009</v>
      </c>
      <c r="R25" s="164"/>
      <c r="S25" s="164"/>
      <c r="T25" s="165"/>
      <c r="U25" s="164">
        <f>SUM(U26:U35)</f>
        <v>8.36</v>
      </c>
      <c r="AE25" t="s">
        <v>116</v>
      </c>
    </row>
    <row r="26" spans="1:60" outlineLevel="1" x14ac:dyDescent="0.2">
      <c r="A26" s="152">
        <v>14</v>
      </c>
      <c r="B26" s="158" t="s">
        <v>146</v>
      </c>
      <c r="C26" s="185" t="s">
        <v>147</v>
      </c>
      <c r="D26" s="160" t="s">
        <v>119</v>
      </c>
      <c r="E26" s="166">
        <v>1.7</v>
      </c>
      <c r="F26" s="168">
        <v>0</v>
      </c>
      <c r="G26" s="168">
        <v>0</v>
      </c>
      <c r="H26" s="168">
        <v>15.84</v>
      </c>
      <c r="I26" s="168">
        <v>0</v>
      </c>
      <c r="J26" s="168">
        <v>0</v>
      </c>
      <c r="K26" s="168">
        <v>0</v>
      </c>
      <c r="L26" s="168">
        <v>15</v>
      </c>
      <c r="M26" s="168">
        <f t="shared" ref="M26:M35" si="6">G26*(1+L26/100)</f>
        <v>0</v>
      </c>
      <c r="N26" s="161">
        <v>6.7000000000000002E-4</v>
      </c>
      <c r="O26" s="161">
        <f t="shared" ref="O26:O35" si="7">ROUND(E26*N26,5)</f>
        <v>1.14E-3</v>
      </c>
      <c r="P26" s="161">
        <v>0.13100000000000001</v>
      </c>
      <c r="Q26" s="161">
        <f t="shared" ref="Q26:Q35" si="8">ROUND(E26*P26,5)</f>
        <v>0.22270000000000001</v>
      </c>
      <c r="R26" s="161"/>
      <c r="S26" s="161"/>
      <c r="T26" s="162">
        <v>0.20699999999999999</v>
      </c>
      <c r="U26" s="161">
        <f t="shared" ref="U26:U35" si="9">ROUND(E26*T26,2)</f>
        <v>0.35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120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2">
        <v>15</v>
      </c>
      <c r="B27" s="158" t="s">
        <v>148</v>
      </c>
      <c r="C27" s="185" t="s">
        <v>149</v>
      </c>
      <c r="D27" s="160" t="s">
        <v>150</v>
      </c>
      <c r="E27" s="166">
        <v>6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15</v>
      </c>
      <c r="M27" s="168">
        <f t="shared" si="6"/>
        <v>0</v>
      </c>
      <c r="N27" s="161">
        <v>0</v>
      </c>
      <c r="O27" s="161">
        <f t="shared" si="7"/>
        <v>0</v>
      </c>
      <c r="P27" s="161">
        <v>0</v>
      </c>
      <c r="Q27" s="161">
        <f t="shared" si="8"/>
        <v>0</v>
      </c>
      <c r="R27" s="161"/>
      <c r="S27" s="161"/>
      <c r="T27" s="162">
        <v>0.05</v>
      </c>
      <c r="U27" s="161">
        <f t="shared" si="9"/>
        <v>0.3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120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2">
        <v>16</v>
      </c>
      <c r="B28" s="158" t="s">
        <v>151</v>
      </c>
      <c r="C28" s="185" t="s">
        <v>152</v>
      </c>
      <c r="D28" s="160" t="s">
        <v>119</v>
      </c>
      <c r="E28" s="166">
        <v>3.4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15</v>
      </c>
      <c r="M28" s="168">
        <f t="shared" si="6"/>
        <v>0</v>
      </c>
      <c r="N28" s="161">
        <v>0</v>
      </c>
      <c r="O28" s="161">
        <f t="shared" si="7"/>
        <v>0</v>
      </c>
      <c r="P28" s="161">
        <v>6.8000000000000005E-2</v>
      </c>
      <c r="Q28" s="161">
        <f t="shared" si="8"/>
        <v>0.23119999999999999</v>
      </c>
      <c r="R28" s="161"/>
      <c r="S28" s="161"/>
      <c r="T28" s="162">
        <v>0.48</v>
      </c>
      <c r="U28" s="161">
        <f t="shared" si="9"/>
        <v>1.63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151" t="s">
        <v>120</v>
      </c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22.5" outlineLevel="1" x14ac:dyDescent="0.2">
      <c r="A29" s="152">
        <v>17</v>
      </c>
      <c r="B29" s="158" t="s">
        <v>153</v>
      </c>
      <c r="C29" s="185" t="s">
        <v>154</v>
      </c>
      <c r="D29" s="160" t="s">
        <v>119</v>
      </c>
      <c r="E29" s="166">
        <v>2</v>
      </c>
      <c r="F29" s="168">
        <v>0</v>
      </c>
      <c r="G29" s="168">
        <v>0</v>
      </c>
      <c r="H29" s="168">
        <v>23.81</v>
      </c>
      <c r="I29" s="168">
        <v>0</v>
      </c>
      <c r="J29" s="168">
        <v>0</v>
      </c>
      <c r="K29" s="168">
        <v>0</v>
      </c>
      <c r="L29" s="168">
        <v>15</v>
      </c>
      <c r="M29" s="168">
        <f t="shared" si="6"/>
        <v>0</v>
      </c>
      <c r="N29" s="161">
        <v>1E-3</v>
      </c>
      <c r="O29" s="161">
        <f t="shared" si="7"/>
        <v>2E-3</v>
      </c>
      <c r="P29" s="161">
        <v>3.1E-2</v>
      </c>
      <c r="Q29" s="161">
        <f t="shared" si="8"/>
        <v>6.2E-2</v>
      </c>
      <c r="R29" s="161"/>
      <c r="S29" s="161"/>
      <c r="T29" s="162">
        <v>0.33100000000000002</v>
      </c>
      <c r="U29" s="161">
        <f t="shared" si="9"/>
        <v>0.66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120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22.5" outlineLevel="1" x14ac:dyDescent="0.2">
      <c r="A30" s="152">
        <v>18</v>
      </c>
      <c r="B30" s="158" t="s">
        <v>155</v>
      </c>
      <c r="C30" s="185" t="s">
        <v>156</v>
      </c>
      <c r="D30" s="160" t="s">
        <v>119</v>
      </c>
      <c r="E30" s="166">
        <v>3.5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15</v>
      </c>
      <c r="M30" s="168">
        <f t="shared" si="6"/>
        <v>0</v>
      </c>
      <c r="N30" s="161">
        <v>0</v>
      </c>
      <c r="O30" s="161">
        <f t="shared" si="7"/>
        <v>0</v>
      </c>
      <c r="P30" s="161">
        <v>0.02</v>
      </c>
      <c r="Q30" s="161">
        <f t="shared" si="8"/>
        <v>7.0000000000000007E-2</v>
      </c>
      <c r="R30" s="161"/>
      <c r="S30" s="161"/>
      <c r="T30" s="162">
        <v>0.23</v>
      </c>
      <c r="U30" s="161">
        <f t="shared" si="9"/>
        <v>0.81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120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2">
        <v>19</v>
      </c>
      <c r="B31" s="158" t="s">
        <v>157</v>
      </c>
      <c r="C31" s="185" t="s">
        <v>158</v>
      </c>
      <c r="D31" s="160" t="s">
        <v>159</v>
      </c>
      <c r="E31" s="166">
        <v>1.3380000000000001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15</v>
      </c>
      <c r="M31" s="168">
        <f t="shared" si="6"/>
        <v>0</v>
      </c>
      <c r="N31" s="161">
        <v>0</v>
      </c>
      <c r="O31" s="161">
        <f t="shared" si="7"/>
        <v>0</v>
      </c>
      <c r="P31" s="161">
        <v>0</v>
      </c>
      <c r="Q31" s="161">
        <f t="shared" si="8"/>
        <v>0</v>
      </c>
      <c r="R31" s="161"/>
      <c r="S31" s="161"/>
      <c r="T31" s="162">
        <v>0.94199999999999995</v>
      </c>
      <c r="U31" s="161">
        <f t="shared" si="9"/>
        <v>1.26</v>
      </c>
      <c r="V31" s="151"/>
      <c r="W31" s="151"/>
      <c r="X31" s="151"/>
      <c r="Y31" s="151"/>
      <c r="Z31" s="151"/>
      <c r="AA31" s="151"/>
      <c r="AB31" s="151"/>
      <c r="AC31" s="151"/>
      <c r="AD31" s="151"/>
      <c r="AE31" s="151" t="s">
        <v>120</v>
      </c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2">
        <v>20</v>
      </c>
      <c r="B32" s="158" t="s">
        <v>160</v>
      </c>
      <c r="C32" s="185" t="s">
        <v>161</v>
      </c>
      <c r="D32" s="160" t="s">
        <v>159</v>
      </c>
      <c r="E32" s="166">
        <v>1.3380000000000001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8">
        <v>15</v>
      </c>
      <c r="M32" s="168">
        <f t="shared" si="6"/>
        <v>0</v>
      </c>
      <c r="N32" s="161">
        <v>0</v>
      </c>
      <c r="O32" s="161">
        <f t="shared" si="7"/>
        <v>0</v>
      </c>
      <c r="P32" s="161">
        <v>0</v>
      </c>
      <c r="Q32" s="161">
        <f t="shared" si="8"/>
        <v>0</v>
      </c>
      <c r="R32" s="161"/>
      <c r="S32" s="161"/>
      <c r="T32" s="162">
        <v>2.0089999999999999</v>
      </c>
      <c r="U32" s="161">
        <f t="shared" si="9"/>
        <v>2.69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120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2">
        <v>21</v>
      </c>
      <c r="B33" s="158" t="s">
        <v>162</v>
      </c>
      <c r="C33" s="185" t="s">
        <v>163</v>
      </c>
      <c r="D33" s="160" t="s">
        <v>159</v>
      </c>
      <c r="E33" s="166">
        <v>1.3380000000000001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15</v>
      </c>
      <c r="M33" s="168">
        <f t="shared" si="6"/>
        <v>0</v>
      </c>
      <c r="N33" s="161">
        <v>0</v>
      </c>
      <c r="O33" s="161">
        <f t="shared" si="7"/>
        <v>0</v>
      </c>
      <c r="P33" s="161">
        <v>0</v>
      </c>
      <c r="Q33" s="161">
        <f t="shared" si="8"/>
        <v>0</v>
      </c>
      <c r="R33" s="161"/>
      <c r="S33" s="161"/>
      <c r="T33" s="162">
        <v>0.49</v>
      </c>
      <c r="U33" s="161">
        <f t="shared" si="9"/>
        <v>0.66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120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2">
        <v>22</v>
      </c>
      <c r="B34" s="158" t="s">
        <v>164</v>
      </c>
      <c r="C34" s="185" t="s">
        <v>165</v>
      </c>
      <c r="D34" s="160" t="s">
        <v>159</v>
      </c>
      <c r="E34" s="166">
        <v>13.38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15</v>
      </c>
      <c r="M34" s="168">
        <f t="shared" si="6"/>
        <v>0</v>
      </c>
      <c r="N34" s="161">
        <v>0</v>
      </c>
      <c r="O34" s="161">
        <f t="shared" si="7"/>
        <v>0</v>
      </c>
      <c r="P34" s="161">
        <v>0</v>
      </c>
      <c r="Q34" s="161">
        <f t="shared" si="8"/>
        <v>0</v>
      </c>
      <c r="R34" s="161"/>
      <c r="S34" s="161"/>
      <c r="T34" s="162">
        <v>0</v>
      </c>
      <c r="U34" s="161">
        <f t="shared" si="9"/>
        <v>0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120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2">
        <v>23</v>
      </c>
      <c r="B35" s="158" t="s">
        <v>166</v>
      </c>
      <c r="C35" s="185" t="s">
        <v>167</v>
      </c>
      <c r="D35" s="160" t="s">
        <v>159</v>
      </c>
      <c r="E35" s="166">
        <v>1.3380000000000001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168">
        <v>15</v>
      </c>
      <c r="M35" s="168">
        <f t="shared" si="6"/>
        <v>0</v>
      </c>
      <c r="N35" s="161">
        <v>0</v>
      </c>
      <c r="O35" s="161">
        <f t="shared" si="7"/>
        <v>0</v>
      </c>
      <c r="P35" s="161">
        <v>0</v>
      </c>
      <c r="Q35" s="161">
        <f t="shared" si="8"/>
        <v>0</v>
      </c>
      <c r="R35" s="161"/>
      <c r="S35" s="161"/>
      <c r="T35" s="162">
        <v>0</v>
      </c>
      <c r="U35" s="161">
        <f t="shared" si="9"/>
        <v>0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120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x14ac:dyDescent="0.2">
      <c r="A36" s="153" t="s">
        <v>115</v>
      </c>
      <c r="B36" s="159" t="s">
        <v>66</v>
      </c>
      <c r="C36" s="186" t="s">
        <v>67</v>
      </c>
      <c r="D36" s="163"/>
      <c r="E36" s="167"/>
      <c r="F36" s="169"/>
      <c r="G36" s="169">
        <f>SUMIF(AE37:AE39,"&lt;&gt;NOR",G37:G39)</f>
        <v>0</v>
      </c>
      <c r="H36" s="169"/>
      <c r="I36" s="169">
        <f>SUM(I37:I39)</f>
        <v>0</v>
      </c>
      <c r="J36" s="169"/>
      <c r="K36" s="169">
        <f>SUM(K37:K39)</f>
        <v>0</v>
      </c>
      <c r="L36" s="169"/>
      <c r="M36" s="169">
        <f>SUM(M37:M39)</f>
        <v>0</v>
      </c>
      <c r="N36" s="164"/>
      <c r="O36" s="164">
        <f>SUM(O37:O39)</f>
        <v>0</v>
      </c>
      <c r="P36" s="164"/>
      <c r="Q36" s="164">
        <f>SUM(Q37:Q39)</f>
        <v>0</v>
      </c>
      <c r="R36" s="164"/>
      <c r="S36" s="164"/>
      <c r="T36" s="165"/>
      <c r="U36" s="164">
        <f>SUM(U37:U39)</f>
        <v>3.86</v>
      </c>
      <c r="AE36" t="s">
        <v>116</v>
      </c>
    </row>
    <row r="37" spans="1:60" outlineLevel="1" x14ac:dyDescent="0.2">
      <c r="A37" s="152">
        <v>24</v>
      </c>
      <c r="B37" s="158" t="s">
        <v>168</v>
      </c>
      <c r="C37" s="185" t="s">
        <v>169</v>
      </c>
      <c r="D37" s="160" t="s">
        <v>159</v>
      </c>
      <c r="E37" s="166">
        <v>4.1159999999999997</v>
      </c>
      <c r="F37" s="168">
        <v>0</v>
      </c>
      <c r="G37" s="168">
        <v>0</v>
      </c>
      <c r="H37" s="168">
        <v>0</v>
      </c>
      <c r="I37" s="168">
        <f>ROUND(E37*H37,2)</f>
        <v>0</v>
      </c>
      <c r="J37" s="168">
        <v>0</v>
      </c>
      <c r="K37" s="168">
        <f>ROUND(E37*J37,2)</f>
        <v>0</v>
      </c>
      <c r="L37" s="168">
        <v>15</v>
      </c>
      <c r="M37" s="168">
        <f>G37*(1+L37/100)</f>
        <v>0</v>
      </c>
      <c r="N37" s="161">
        <v>0</v>
      </c>
      <c r="O37" s="161">
        <f>ROUND(E37*N37,5)</f>
        <v>0</v>
      </c>
      <c r="P37" s="161">
        <v>0</v>
      </c>
      <c r="Q37" s="161">
        <f>ROUND(E37*P37,5)</f>
        <v>0</v>
      </c>
      <c r="R37" s="161"/>
      <c r="S37" s="161"/>
      <c r="T37" s="162">
        <v>0.9385</v>
      </c>
      <c r="U37" s="161">
        <f>ROUND(E37*T37,2)</f>
        <v>3.86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120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2">
        <v>25</v>
      </c>
      <c r="B38" s="158" t="s">
        <v>170</v>
      </c>
      <c r="C38" s="185" t="s">
        <v>171</v>
      </c>
      <c r="D38" s="160" t="s">
        <v>159</v>
      </c>
      <c r="E38" s="166">
        <v>4.1159999999999997</v>
      </c>
      <c r="F38" s="168">
        <v>0</v>
      </c>
      <c r="G38" s="168">
        <v>0</v>
      </c>
      <c r="H38" s="168">
        <v>0</v>
      </c>
      <c r="I38" s="168">
        <f>ROUND(E38*H38,2)</f>
        <v>0</v>
      </c>
      <c r="J38" s="168">
        <v>0</v>
      </c>
      <c r="K38" s="168">
        <f>ROUND(E38*J38,2)</f>
        <v>0</v>
      </c>
      <c r="L38" s="168">
        <v>15</v>
      </c>
      <c r="M38" s="168">
        <f>G38*(1+L38/100)</f>
        <v>0</v>
      </c>
      <c r="N38" s="161">
        <v>0</v>
      </c>
      <c r="O38" s="161">
        <f>ROUND(E38*N38,5)</f>
        <v>0</v>
      </c>
      <c r="P38" s="161">
        <v>0</v>
      </c>
      <c r="Q38" s="161">
        <f>ROUND(E38*P38,5)</f>
        <v>0</v>
      </c>
      <c r="R38" s="161"/>
      <c r="S38" s="161"/>
      <c r="T38" s="162">
        <v>0</v>
      </c>
      <c r="U38" s="161">
        <f>ROUND(E38*T38,2)</f>
        <v>0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120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2">
        <v>26</v>
      </c>
      <c r="B39" s="158" t="s">
        <v>172</v>
      </c>
      <c r="C39" s="185" t="s">
        <v>173</v>
      </c>
      <c r="D39" s="160" t="s">
        <v>159</v>
      </c>
      <c r="E39" s="166">
        <v>8.2319999999999993</v>
      </c>
      <c r="F39" s="168">
        <v>0</v>
      </c>
      <c r="G39" s="168">
        <v>0</v>
      </c>
      <c r="H39" s="168">
        <v>0</v>
      </c>
      <c r="I39" s="168">
        <f>ROUND(E39*H39,2)</f>
        <v>0</v>
      </c>
      <c r="J39" s="168">
        <v>0</v>
      </c>
      <c r="K39" s="168">
        <f>ROUND(E39*J39,2)</f>
        <v>0</v>
      </c>
      <c r="L39" s="168">
        <v>15</v>
      </c>
      <c r="M39" s="168">
        <f>G39*(1+L39/100)</f>
        <v>0</v>
      </c>
      <c r="N39" s="161">
        <v>0</v>
      </c>
      <c r="O39" s="161">
        <f>ROUND(E39*N39,5)</f>
        <v>0</v>
      </c>
      <c r="P39" s="161">
        <v>0</v>
      </c>
      <c r="Q39" s="161">
        <f>ROUND(E39*P39,5)</f>
        <v>0</v>
      </c>
      <c r="R39" s="161"/>
      <c r="S39" s="161"/>
      <c r="T39" s="162">
        <v>0</v>
      </c>
      <c r="U39" s="161">
        <f>ROUND(E39*T39,2)</f>
        <v>0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120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x14ac:dyDescent="0.2">
      <c r="A40" s="153" t="s">
        <v>115</v>
      </c>
      <c r="B40" s="159" t="s">
        <v>68</v>
      </c>
      <c r="C40" s="186" t="s">
        <v>69</v>
      </c>
      <c r="D40" s="163"/>
      <c r="E40" s="167"/>
      <c r="F40" s="169"/>
      <c r="G40" s="169">
        <f>SUMIF(AE41:AE41,"&lt;&gt;NOR",G41:G41)</f>
        <v>0</v>
      </c>
      <c r="H40" s="169"/>
      <c r="I40" s="169">
        <f>SUM(I41:I41)</f>
        <v>0</v>
      </c>
      <c r="J40" s="168">
        <v>0</v>
      </c>
      <c r="K40" s="169">
        <f>SUM(K41:K41)</f>
        <v>0</v>
      </c>
      <c r="L40" s="169"/>
      <c r="M40" s="169">
        <f>SUM(M41:M41)</f>
        <v>0</v>
      </c>
      <c r="N40" s="164"/>
      <c r="O40" s="164">
        <f>SUM(O41:O41)</f>
        <v>0</v>
      </c>
      <c r="P40" s="164"/>
      <c r="Q40" s="164">
        <f>SUM(Q41:Q41)</f>
        <v>0</v>
      </c>
      <c r="R40" s="164"/>
      <c r="S40" s="164"/>
      <c r="T40" s="165"/>
      <c r="U40" s="164">
        <f>SUM(U41:U41)</f>
        <v>0</v>
      </c>
      <c r="AE40" t="s">
        <v>116</v>
      </c>
    </row>
    <row r="41" spans="1:60" outlineLevel="1" x14ac:dyDescent="0.2">
      <c r="A41" s="152">
        <v>27</v>
      </c>
      <c r="B41" s="158" t="s">
        <v>56</v>
      </c>
      <c r="C41" s="185" t="s">
        <v>174</v>
      </c>
      <c r="D41" s="160" t="s">
        <v>175</v>
      </c>
      <c r="E41" s="166">
        <v>1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>
        <v>15</v>
      </c>
      <c r="M41" s="168">
        <f>G41*(1+L41/100)</f>
        <v>0</v>
      </c>
      <c r="N41" s="161">
        <v>0</v>
      </c>
      <c r="O41" s="161">
        <f>ROUND(E41*N41,5)</f>
        <v>0</v>
      </c>
      <c r="P41" s="161">
        <v>0</v>
      </c>
      <c r="Q41" s="161">
        <f>ROUND(E41*P41,5)</f>
        <v>0</v>
      </c>
      <c r="R41" s="161"/>
      <c r="S41" s="161"/>
      <c r="T41" s="162">
        <v>0</v>
      </c>
      <c r="U41" s="161">
        <f>ROUND(E41*T41,2)</f>
        <v>0</v>
      </c>
      <c r="V41" s="151"/>
      <c r="W41" s="151"/>
      <c r="X41" s="151"/>
      <c r="Y41" s="151"/>
      <c r="Z41" s="151"/>
      <c r="AA41" s="151"/>
      <c r="AB41" s="151"/>
      <c r="AC41" s="151"/>
      <c r="AD41" s="151"/>
      <c r="AE41" s="151" t="s">
        <v>120</v>
      </c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x14ac:dyDescent="0.2">
      <c r="A42" s="153" t="s">
        <v>115</v>
      </c>
      <c r="B42" s="159" t="s">
        <v>70</v>
      </c>
      <c r="C42" s="186" t="s">
        <v>71</v>
      </c>
      <c r="D42" s="163"/>
      <c r="E42" s="167"/>
      <c r="F42" s="169"/>
      <c r="G42" s="169">
        <f>SUMIF(AE43:AE43,"&lt;&gt;NOR",G43:G43)</f>
        <v>0</v>
      </c>
      <c r="H42" s="169"/>
      <c r="I42" s="169">
        <f>SUM(I43:I43)</f>
        <v>0</v>
      </c>
      <c r="J42" s="169"/>
      <c r="K42" s="169">
        <f>SUM(K43:K43)</f>
        <v>0</v>
      </c>
      <c r="L42" s="169"/>
      <c r="M42" s="169">
        <f>SUM(M43:M43)</f>
        <v>0</v>
      </c>
      <c r="N42" s="164"/>
      <c r="O42" s="164">
        <f>SUM(O43:O43)</f>
        <v>0</v>
      </c>
      <c r="P42" s="164"/>
      <c r="Q42" s="164">
        <f>SUM(Q43:Q43)</f>
        <v>0</v>
      </c>
      <c r="R42" s="164"/>
      <c r="S42" s="164"/>
      <c r="T42" s="165"/>
      <c r="U42" s="164">
        <f>SUM(U43:U43)</f>
        <v>0</v>
      </c>
      <c r="AE42" t="s">
        <v>116</v>
      </c>
    </row>
    <row r="43" spans="1:60" outlineLevel="1" x14ac:dyDescent="0.2">
      <c r="A43" s="152">
        <v>28</v>
      </c>
      <c r="B43" s="158" t="s">
        <v>58</v>
      </c>
      <c r="C43" s="185" t="s">
        <v>176</v>
      </c>
      <c r="D43" s="160" t="s">
        <v>175</v>
      </c>
      <c r="E43" s="166">
        <v>1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>
        <v>15</v>
      </c>
      <c r="M43" s="168">
        <f>G43*(1+L43/100)</f>
        <v>0</v>
      </c>
      <c r="N43" s="161">
        <v>0</v>
      </c>
      <c r="O43" s="161">
        <f>ROUND(E43*N43,5)</f>
        <v>0</v>
      </c>
      <c r="P43" s="161">
        <v>0</v>
      </c>
      <c r="Q43" s="161">
        <f>ROUND(E43*P43,5)</f>
        <v>0</v>
      </c>
      <c r="R43" s="161"/>
      <c r="S43" s="161"/>
      <c r="T43" s="162">
        <v>0</v>
      </c>
      <c r="U43" s="161">
        <f>ROUND(E43*T43,2)</f>
        <v>0</v>
      </c>
      <c r="V43" s="151"/>
      <c r="W43" s="151"/>
      <c r="X43" s="151"/>
      <c r="Y43" s="151"/>
      <c r="Z43" s="151"/>
      <c r="AA43" s="151"/>
      <c r="AB43" s="151"/>
      <c r="AC43" s="151"/>
      <c r="AD43" s="151"/>
      <c r="AE43" s="151" t="s">
        <v>120</v>
      </c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x14ac:dyDescent="0.2">
      <c r="A44" s="153" t="s">
        <v>115</v>
      </c>
      <c r="B44" s="159" t="s">
        <v>72</v>
      </c>
      <c r="C44" s="186" t="s">
        <v>73</v>
      </c>
      <c r="D44" s="163"/>
      <c r="E44" s="167"/>
      <c r="F44" s="169"/>
      <c r="G44" s="169">
        <f>SUMIF(AE45:AE55,"&lt;&gt;NOR",G45:G55)</f>
        <v>0</v>
      </c>
      <c r="H44" s="169"/>
      <c r="I44" s="169">
        <f>SUM(I45:I55)</f>
        <v>0</v>
      </c>
      <c r="J44" s="169"/>
      <c r="K44" s="169">
        <f>SUM(K45:K55)</f>
        <v>0</v>
      </c>
      <c r="L44" s="169"/>
      <c r="M44" s="169">
        <f>SUM(M45:M55)</f>
        <v>0</v>
      </c>
      <c r="N44" s="164"/>
      <c r="O44" s="164">
        <f>SUM(O45:O55)</f>
        <v>0.10166</v>
      </c>
      <c r="P44" s="164"/>
      <c r="Q44" s="164">
        <f>SUM(Q45:Q55)</f>
        <v>0</v>
      </c>
      <c r="R44" s="164"/>
      <c r="S44" s="164"/>
      <c r="T44" s="165"/>
      <c r="U44" s="164">
        <f>SUM(U45:U55)</f>
        <v>0</v>
      </c>
      <c r="AE44" t="s">
        <v>116</v>
      </c>
    </row>
    <row r="45" spans="1:60" ht="22.5" outlineLevel="1" x14ac:dyDescent="0.2">
      <c r="A45" s="152">
        <v>29</v>
      </c>
      <c r="B45" s="158" t="s">
        <v>177</v>
      </c>
      <c r="C45" s="185" t="s">
        <v>178</v>
      </c>
      <c r="D45" s="160" t="s">
        <v>175</v>
      </c>
      <c r="E45" s="166">
        <v>1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168">
        <v>15</v>
      </c>
      <c r="M45" s="168">
        <f t="shared" ref="M45:M55" si="10">G45*(1+L45/100)</f>
        <v>0</v>
      </c>
      <c r="N45" s="161">
        <v>0</v>
      </c>
      <c r="O45" s="161">
        <f t="shared" ref="O45:O55" si="11">ROUND(E45*N45,5)</f>
        <v>0</v>
      </c>
      <c r="P45" s="161">
        <v>0</v>
      </c>
      <c r="Q45" s="161">
        <f t="shared" ref="Q45:Q55" si="12">ROUND(E45*P45,5)</f>
        <v>0</v>
      </c>
      <c r="R45" s="161"/>
      <c r="S45" s="161"/>
      <c r="T45" s="162">
        <v>0</v>
      </c>
      <c r="U45" s="161">
        <f t="shared" ref="U45:U55" si="13">ROUND(E45*T45,2)</f>
        <v>0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120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2">
        <v>30</v>
      </c>
      <c r="B46" s="158" t="s">
        <v>179</v>
      </c>
      <c r="C46" s="185" t="s">
        <v>180</v>
      </c>
      <c r="D46" s="160" t="s">
        <v>150</v>
      </c>
      <c r="E46" s="166">
        <v>1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168">
        <v>15</v>
      </c>
      <c r="M46" s="168">
        <f t="shared" si="10"/>
        <v>0</v>
      </c>
      <c r="N46" s="161">
        <v>1.7999999999999999E-2</v>
      </c>
      <c r="O46" s="161">
        <f t="shared" si="11"/>
        <v>1.7999999999999999E-2</v>
      </c>
      <c r="P46" s="161">
        <v>0</v>
      </c>
      <c r="Q46" s="161">
        <f t="shared" si="12"/>
        <v>0</v>
      </c>
      <c r="R46" s="161"/>
      <c r="S46" s="161"/>
      <c r="T46" s="162">
        <v>0</v>
      </c>
      <c r="U46" s="161">
        <f t="shared" si="13"/>
        <v>0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181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2">
        <v>31</v>
      </c>
      <c r="B47" s="158" t="s">
        <v>182</v>
      </c>
      <c r="C47" s="185" t="s">
        <v>183</v>
      </c>
      <c r="D47" s="160" t="s">
        <v>150</v>
      </c>
      <c r="E47" s="166">
        <v>1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168">
        <v>15</v>
      </c>
      <c r="M47" s="168">
        <f t="shared" si="10"/>
        <v>0</v>
      </c>
      <c r="N47" s="161">
        <v>1.4E-3</v>
      </c>
      <c r="O47" s="161">
        <f t="shared" si="11"/>
        <v>1.4E-3</v>
      </c>
      <c r="P47" s="161">
        <v>0</v>
      </c>
      <c r="Q47" s="161">
        <f t="shared" si="12"/>
        <v>0</v>
      </c>
      <c r="R47" s="161"/>
      <c r="S47" s="161"/>
      <c r="T47" s="162">
        <v>0</v>
      </c>
      <c r="U47" s="161">
        <f t="shared" si="13"/>
        <v>0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181</v>
      </c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22.5" outlineLevel="1" x14ac:dyDescent="0.2">
      <c r="A48" s="152">
        <v>32</v>
      </c>
      <c r="B48" s="158" t="s">
        <v>184</v>
      </c>
      <c r="C48" s="185" t="s">
        <v>185</v>
      </c>
      <c r="D48" s="160" t="s">
        <v>150</v>
      </c>
      <c r="E48" s="166">
        <v>1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15</v>
      </c>
      <c r="M48" s="168">
        <f t="shared" si="10"/>
        <v>0</v>
      </c>
      <c r="N48" s="161">
        <v>1.5699999999999999E-2</v>
      </c>
      <c r="O48" s="161">
        <f t="shared" si="11"/>
        <v>1.5699999999999999E-2</v>
      </c>
      <c r="P48" s="161">
        <v>0</v>
      </c>
      <c r="Q48" s="161">
        <f t="shared" si="12"/>
        <v>0</v>
      </c>
      <c r="R48" s="161"/>
      <c r="S48" s="161"/>
      <c r="T48" s="162">
        <v>0</v>
      </c>
      <c r="U48" s="161">
        <f t="shared" si="13"/>
        <v>0</v>
      </c>
      <c r="V48" s="151"/>
      <c r="W48" s="151"/>
      <c r="X48" s="151"/>
      <c r="Y48" s="151"/>
      <c r="Z48" s="151"/>
      <c r="AA48" s="151"/>
      <c r="AB48" s="151"/>
      <c r="AC48" s="151"/>
      <c r="AD48" s="151"/>
      <c r="AE48" s="151" t="s">
        <v>181</v>
      </c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2">
        <v>33</v>
      </c>
      <c r="B49" s="158" t="s">
        <v>186</v>
      </c>
      <c r="C49" s="185" t="s">
        <v>187</v>
      </c>
      <c r="D49" s="160" t="s">
        <v>150</v>
      </c>
      <c r="E49" s="166">
        <v>1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v>15</v>
      </c>
      <c r="M49" s="168">
        <f t="shared" si="10"/>
        <v>0</v>
      </c>
      <c r="N49" s="161">
        <v>1.2999999999999999E-3</v>
      </c>
      <c r="O49" s="161">
        <f t="shared" si="11"/>
        <v>1.2999999999999999E-3</v>
      </c>
      <c r="P49" s="161">
        <v>0</v>
      </c>
      <c r="Q49" s="161">
        <f t="shared" si="12"/>
        <v>0</v>
      </c>
      <c r="R49" s="161"/>
      <c r="S49" s="161"/>
      <c r="T49" s="162">
        <v>0</v>
      </c>
      <c r="U49" s="161">
        <f t="shared" si="13"/>
        <v>0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181</v>
      </c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2">
        <v>34</v>
      </c>
      <c r="B50" s="158" t="s">
        <v>186</v>
      </c>
      <c r="C50" s="185" t="s">
        <v>188</v>
      </c>
      <c r="D50" s="160" t="s">
        <v>150</v>
      </c>
      <c r="E50" s="166">
        <v>1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168">
        <v>15</v>
      </c>
      <c r="M50" s="168">
        <f t="shared" si="10"/>
        <v>0</v>
      </c>
      <c r="N50" s="161">
        <v>1.2999999999999999E-3</v>
      </c>
      <c r="O50" s="161">
        <f t="shared" si="11"/>
        <v>1.2999999999999999E-3</v>
      </c>
      <c r="P50" s="161">
        <v>0</v>
      </c>
      <c r="Q50" s="161">
        <f t="shared" si="12"/>
        <v>0</v>
      </c>
      <c r="R50" s="161"/>
      <c r="S50" s="161"/>
      <c r="T50" s="162">
        <v>0</v>
      </c>
      <c r="U50" s="161">
        <f t="shared" si="13"/>
        <v>0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181</v>
      </c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22.5" outlineLevel="1" x14ac:dyDescent="0.2">
      <c r="A51" s="152">
        <v>35</v>
      </c>
      <c r="B51" s="158" t="s">
        <v>189</v>
      </c>
      <c r="C51" s="185" t="s">
        <v>190</v>
      </c>
      <c r="D51" s="160" t="s">
        <v>150</v>
      </c>
      <c r="E51" s="166">
        <v>1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>
        <v>15</v>
      </c>
      <c r="M51" s="168">
        <f t="shared" si="10"/>
        <v>0</v>
      </c>
      <c r="N51" s="161">
        <v>1.7000000000000001E-2</v>
      </c>
      <c r="O51" s="161">
        <f t="shared" si="11"/>
        <v>1.7000000000000001E-2</v>
      </c>
      <c r="P51" s="161">
        <v>0</v>
      </c>
      <c r="Q51" s="161">
        <f t="shared" si="12"/>
        <v>0</v>
      </c>
      <c r="R51" s="161"/>
      <c r="S51" s="161"/>
      <c r="T51" s="162">
        <v>0</v>
      </c>
      <c r="U51" s="161">
        <f t="shared" si="13"/>
        <v>0</v>
      </c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181</v>
      </c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2">
        <v>36</v>
      </c>
      <c r="B52" s="158" t="s">
        <v>191</v>
      </c>
      <c r="C52" s="185" t="s">
        <v>192</v>
      </c>
      <c r="D52" s="160" t="s">
        <v>150</v>
      </c>
      <c r="E52" s="166">
        <v>5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15</v>
      </c>
      <c r="M52" s="168">
        <f t="shared" si="10"/>
        <v>0</v>
      </c>
      <c r="N52" s="161">
        <v>0</v>
      </c>
      <c r="O52" s="161">
        <f t="shared" si="11"/>
        <v>0</v>
      </c>
      <c r="P52" s="161">
        <v>0</v>
      </c>
      <c r="Q52" s="161">
        <f t="shared" si="12"/>
        <v>0</v>
      </c>
      <c r="R52" s="161"/>
      <c r="S52" s="161"/>
      <c r="T52" s="162">
        <v>0</v>
      </c>
      <c r="U52" s="161">
        <f t="shared" si="13"/>
        <v>0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181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22.5" outlineLevel="1" x14ac:dyDescent="0.2">
      <c r="A53" s="152">
        <v>37</v>
      </c>
      <c r="B53" s="158" t="s">
        <v>193</v>
      </c>
      <c r="C53" s="185" t="s">
        <v>194</v>
      </c>
      <c r="D53" s="160" t="s">
        <v>150</v>
      </c>
      <c r="E53" s="166">
        <v>2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15</v>
      </c>
      <c r="M53" s="168">
        <f t="shared" si="10"/>
        <v>0</v>
      </c>
      <c r="N53" s="161">
        <v>2.0000000000000001E-4</v>
      </c>
      <c r="O53" s="161">
        <f t="shared" si="11"/>
        <v>4.0000000000000002E-4</v>
      </c>
      <c r="P53" s="161">
        <v>0</v>
      </c>
      <c r="Q53" s="161">
        <f t="shared" si="12"/>
        <v>0</v>
      </c>
      <c r="R53" s="161"/>
      <c r="S53" s="161"/>
      <c r="T53" s="162">
        <v>0</v>
      </c>
      <c r="U53" s="161">
        <f t="shared" si="13"/>
        <v>0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181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22.5" outlineLevel="1" x14ac:dyDescent="0.2">
      <c r="A54" s="152">
        <v>38</v>
      </c>
      <c r="B54" s="158" t="s">
        <v>195</v>
      </c>
      <c r="C54" s="185" t="s">
        <v>196</v>
      </c>
      <c r="D54" s="160" t="s">
        <v>150</v>
      </c>
      <c r="E54" s="166">
        <v>2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15</v>
      </c>
      <c r="M54" s="168">
        <f t="shared" si="10"/>
        <v>0</v>
      </c>
      <c r="N54" s="161">
        <v>1.8000000000000001E-4</v>
      </c>
      <c r="O54" s="161">
        <f t="shared" si="11"/>
        <v>3.6000000000000002E-4</v>
      </c>
      <c r="P54" s="161">
        <v>0</v>
      </c>
      <c r="Q54" s="161">
        <f t="shared" si="12"/>
        <v>0</v>
      </c>
      <c r="R54" s="161"/>
      <c r="S54" s="161"/>
      <c r="T54" s="162">
        <v>0</v>
      </c>
      <c r="U54" s="161">
        <f t="shared" si="13"/>
        <v>0</v>
      </c>
      <c r="V54" s="151"/>
      <c r="W54" s="151"/>
      <c r="X54" s="151"/>
      <c r="Y54" s="151"/>
      <c r="Z54" s="151"/>
      <c r="AA54" s="151"/>
      <c r="AB54" s="151"/>
      <c r="AC54" s="151"/>
      <c r="AD54" s="151"/>
      <c r="AE54" s="151" t="s">
        <v>181</v>
      </c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22.5" outlineLevel="1" x14ac:dyDescent="0.2">
      <c r="A55" s="152">
        <v>39</v>
      </c>
      <c r="B55" s="158" t="s">
        <v>197</v>
      </c>
      <c r="C55" s="185" t="s">
        <v>198</v>
      </c>
      <c r="D55" s="160" t="s">
        <v>150</v>
      </c>
      <c r="E55" s="166">
        <v>1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15</v>
      </c>
      <c r="M55" s="168">
        <f t="shared" si="10"/>
        <v>0</v>
      </c>
      <c r="N55" s="161">
        <v>4.6199999999999998E-2</v>
      </c>
      <c r="O55" s="161">
        <f t="shared" si="11"/>
        <v>4.6199999999999998E-2</v>
      </c>
      <c r="P55" s="161">
        <v>0</v>
      </c>
      <c r="Q55" s="161">
        <f t="shared" si="12"/>
        <v>0</v>
      </c>
      <c r="R55" s="161"/>
      <c r="S55" s="161"/>
      <c r="T55" s="162">
        <v>0</v>
      </c>
      <c r="U55" s="161">
        <f t="shared" si="13"/>
        <v>0</v>
      </c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181</v>
      </c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x14ac:dyDescent="0.2">
      <c r="A56" s="153" t="s">
        <v>115</v>
      </c>
      <c r="B56" s="159" t="s">
        <v>74</v>
      </c>
      <c r="C56" s="186" t="s">
        <v>75</v>
      </c>
      <c r="D56" s="163"/>
      <c r="E56" s="167"/>
      <c r="F56" s="169"/>
      <c r="G56" s="169">
        <f>SUMIF(AE57:AE66,"&lt;&gt;NOR",G57:G66)</f>
        <v>0</v>
      </c>
      <c r="H56" s="169"/>
      <c r="I56" s="169">
        <f>SUM(I57:I66)</f>
        <v>0</v>
      </c>
      <c r="J56" s="169"/>
      <c r="K56" s="169">
        <f>SUM(K57:K66)</f>
        <v>0</v>
      </c>
      <c r="L56" s="169"/>
      <c r="M56" s="169">
        <f>SUM(M57:M66)</f>
        <v>0</v>
      </c>
      <c r="N56" s="164"/>
      <c r="O56" s="164">
        <f>SUM(O57:O66)</f>
        <v>0.34</v>
      </c>
      <c r="P56" s="164"/>
      <c r="Q56" s="164">
        <f>SUM(Q57:Q66)</f>
        <v>0.73536999999999997</v>
      </c>
      <c r="R56" s="164"/>
      <c r="S56" s="164"/>
      <c r="T56" s="165"/>
      <c r="U56" s="164">
        <f>SUM(U57:U66)</f>
        <v>23.13</v>
      </c>
      <c r="AE56" t="s">
        <v>116</v>
      </c>
    </row>
    <row r="57" spans="1:60" outlineLevel="1" x14ac:dyDescent="0.2">
      <c r="A57" s="152">
        <v>40</v>
      </c>
      <c r="B57" s="158" t="s">
        <v>199</v>
      </c>
      <c r="C57" s="185" t="s">
        <v>200</v>
      </c>
      <c r="D57" s="160" t="s">
        <v>150</v>
      </c>
      <c r="E57" s="166">
        <v>1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15</v>
      </c>
      <c r="M57" s="168">
        <f t="shared" ref="M57:M66" si="14">G57*(1+L57/100)</f>
        <v>0</v>
      </c>
      <c r="N57" s="161">
        <v>0</v>
      </c>
      <c r="O57" s="161">
        <f t="shared" ref="O57:O66" si="15">ROUND(E57*N57,5)</f>
        <v>0</v>
      </c>
      <c r="P57" s="161">
        <v>0.16600000000000001</v>
      </c>
      <c r="Q57" s="161">
        <f t="shared" ref="Q57:Q66" si="16">ROUND(E57*P57,5)</f>
        <v>0.16600000000000001</v>
      </c>
      <c r="R57" s="161"/>
      <c r="S57" s="161"/>
      <c r="T57" s="162">
        <v>0.88</v>
      </c>
      <c r="U57" s="161">
        <f t="shared" ref="U57:U66" si="17">ROUND(E57*T57,2)</f>
        <v>0.88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120</v>
      </c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2">
        <v>41</v>
      </c>
      <c r="B58" s="158" t="s">
        <v>201</v>
      </c>
      <c r="C58" s="185" t="s">
        <v>202</v>
      </c>
      <c r="D58" s="160" t="s">
        <v>119</v>
      </c>
      <c r="E58" s="166">
        <v>15.4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15</v>
      </c>
      <c r="M58" s="168">
        <f t="shared" si="14"/>
        <v>0</v>
      </c>
      <c r="N58" s="161">
        <v>0</v>
      </c>
      <c r="O58" s="161">
        <f t="shared" si="15"/>
        <v>0</v>
      </c>
      <c r="P58" s="161">
        <v>2.4649999999999998E-2</v>
      </c>
      <c r="Q58" s="161">
        <f t="shared" si="16"/>
        <v>0.37961</v>
      </c>
      <c r="R58" s="161"/>
      <c r="S58" s="161"/>
      <c r="T58" s="162">
        <v>0.25</v>
      </c>
      <c r="U58" s="161">
        <f t="shared" si="17"/>
        <v>3.85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120</v>
      </c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2">
        <v>42</v>
      </c>
      <c r="B59" s="158" t="s">
        <v>203</v>
      </c>
      <c r="C59" s="185" t="s">
        <v>204</v>
      </c>
      <c r="D59" s="160" t="s">
        <v>119</v>
      </c>
      <c r="E59" s="166">
        <v>15.4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>
        <v>15</v>
      </c>
      <c r="M59" s="168">
        <f t="shared" si="14"/>
        <v>0</v>
      </c>
      <c r="N59" s="161">
        <v>0</v>
      </c>
      <c r="O59" s="161">
        <f t="shared" si="15"/>
        <v>0</v>
      </c>
      <c r="P59" s="161">
        <v>8.0000000000000002E-3</v>
      </c>
      <c r="Q59" s="161">
        <f t="shared" si="16"/>
        <v>0.1232</v>
      </c>
      <c r="R59" s="161"/>
      <c r="S59" s="161"/>
      <c r="T59" s="162">
        <v>6.6000000000000003E-2</v>
      </c>
      <c r="U59" s="161">
        <f t="shared" si="17"/>
        <v>1.02</v>
      </c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120</v>
      </c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2">
        <v>43</v>
      </c>
      <c r="B60" s="158" t="s">
        <v>205</v>
      </c>
      <c r="C60" s="185" t="s">
        <v>206</v>
      </c>
      <c r="D60" s="160" t="s">
        <v>119</v>
      </c>
      <c r="E60" s="166">
        <v>2.7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68">
        <v>15</v>
      </c>
      <c r="M60" s="168">
        <f t="shared" si="14"/>
        <v>0</v>
      </c>
      <c r="N60" s="161">
        <v>0</v>
      </c>
      <c r="O60" s="161">
        <f t="shared" si="15"/>
        <v>0</v>
      </c>
      <c r="P60" s="161">
        <v>2.4649999999999998E-2</v>
      </c>
      <c r="Q60" s="161">
        <f t="shared" si="16"/>
        <v>6.6559999999999994E-2</v>
      </c>
      <c r="R60" s="161"/>
      <c r="S60" s="161"/>
      <c r="T60" s="162">
        <v>0.3</v>
      </c>
      <c r="U60" s="161">
        <f t="shared" si="17"/>
        <v>0.81</v>
      </c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120</v>
      </c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2">
        <v>44</v>
      </c>
      <c r="B61" s="158" t="s">
        <v>207</v>
      </c>
      <c r="C61" s="185" t="s">
        <v>208</v>
      </c>
      <c r="D61" s="160" t="s">
        <v>150</v>
      </c>
      <c r="E61" s="166">
        <v>1</v>
      </c>
      <c r="F61" s="168">
        <v>0</v>
      </c>
      <c r="G61" s="168">
        <v>0</v>
      </c>
      <c r="H61" s="168">
        <v>0</v>
      </c>
      <c r="I61" s="168">
        <v>0</v>
      </c>
      <c r="J61" s="168">
        <v>0</v>
      </c>
      <c r="K61" s="168">
        <v>0</v>
      </c>
      <c r="L61" s="168">
        <v>15</v>
      </c>
      <c r="M61" s="168">
        <f t="shared" si="14"/>
        <v>0</v>
      </c>
      <c r="N61" s="161">
        <v>0.11600000000000001</v>
      </c>
      <c r="O61" s="161">
        <f t="shared" si="15"/>
        <v>0.11600000000000001</v>
      </c>
      <c r="P61" s="161">
        <v>0</v>
      </c>
      <c r="Q61" s="161">
        <f t="shared" si="16"/>
        <v>0</v>
      </c>
      <c r="R61" s="161"/>
      <c r="S61" s="161"/>
      <c r="T61" s="162">
        <v>3.7978299999999998</v>
      </c>
      <c r="U61" s="161">
        <f t="shared" si="17"/>
        <v>3.8</v>
      </c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209</v>
      </c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2">
        <v>45</v>
      </c>
      <c r="B62" s="158" t="s">
        <v>210</v>
      </c>
      <c r="C62" s="185" t="s">
        <v>211</v>
      </c>
      <c r="D62" s="160" t="s">
        <v>150</v>
      </c>
      <c r="E62" s="166">
        <v>1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15</v>
      </c>
      <c r="M62" s="168">
        <f t="shared" si="14"/>
        <v>0</v>
      </c>
      <c r="N62" s="161">
        <v>0.122</v>
      </c>
      <c r="O62" s="161">
        <f t="shared" si="15"/>
        <v>0.122</v>
      </c>
      <c r="P62" s="161">
        <v>0</v>
      </c>
      <c r="Q62" s="161">
        <f t="shared" si="16"/>
        <v>0</v>
      </c>
      <c r="R62" s="161"/>
      <c r="S62" s="161"/>
      <c r="T62" s="162">
        <v>4.0723599999999998</v>
      </c>
      <c r="U62" s="161">
        <f t="shared" si="17"/>
        <v>4.07</v>
      </c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209</v>
      </c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22.5" outlineLevel="1" x14ac:dyDescent="0.2">
      <c r="A63" s="152">
        <v>46</v>
      </c>
      <c r="B63" s="158" t="s">
        <v>212</v>
      </c>
      <c r="C63" s="185" t="s">
        <v>213</v>
      </c>
      <c r="D63" s="160" t="s">
        <v>150</v>
      </c>
      <c r="E63" s="166">
        <v>6</v>
      </c>
      <c r="F63" s="168">
        <v>0</v>
      </c>
      <c r="G63" s="168">
        <v>0</v>
      </c>
      <c r="H63" s="168">
        <v>0</v>
      </c>
      <c r="I63" s="168">
        <v>0</v>
      </c>
      <c r="J63" s="168">
        <v>0</v>
      </c>
      <c r="K63" s="168">
        <v>0</v>
      </c>
      <c r="L63" s="168">
        <v>15</v>
      </c>
      <c r="M63" s="168">
        <f t="shared" si="14"/>
        <v>0</v>
      </c>
      <c r="N63" s="161">
        <v>0</v>
      </c>
      <c r="O63" s="161">
        <f t="shared" si="15"/>
        <v>0</v>
      </c>
      <c r="P63" s="161">
        <v>0</v>
      </c>
      <c r="Q63" s="161">
        <f t="shared" si="16"/>
        <v>0</v>
      </c>
      <c r="R63" s="161"/>
      <c r="S63" s="161"/>
      <c r="T63" s="162">
        <v>1.45</v>
      </c>
      <c r="U63" s="161">
        <f t="shared" si="17"/>
        <v>8.6999999999999993</v>
      </c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120</v>
      </c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2">
        <v>47</v>
      </c>
      <c r="B64" s="158" t="s">
        <v>214</v>
      </c>
      <c r="C64" s="185" t="s">
        <v>215</v>
      </c>
      <c r="D64" s="160" t="s">
        <v>150</v>
      </c>
      <c r="E64" s="166">
        <v>2</v>
      </c>
      <c r="F64" s="168">
        <v>0</v>
      </c>
      <c r="G64" s="168">
        <v>0</v>
      </c>
      <c r="H64" s="168">
        <v>0</v>
      </c>
      <c r="I64" s="168">
        <v>0</v>
      </c>
      <c r="J64" s="168">
        <v>0</v>
      </c>
      <c r="K64" s="168">
        <v>0</v>
      </c>
      <c r="L64" s="168">
        <v>15</v>
      </c>
      <c r="M64" s="168">
        <f t="shared" si="14"/>
        <v>0</v>
      </c>
      <c r="N64" s="161">
        <v>1.2999999999999999E-2</v>
      </c>
      <c r="O64" s="161">
        <f t="shared" si="15"/>
        <v>2.5999999999999999E-2</v>
      </c>
      <c r="P64" s="161">
        <v>0</v>
      </c>
      <c r="Q64" s="161">
        <f t="shared" si="16"/>
        <v>0</v>
      </c>
      <c r="R64" s="161"/>
      <c r="S64" s="161"/>
      <c r="T64" s="162">
        <v>0</v>
      </c>
      <c r="U64" s="161">
        <f t="shared" si="17"/>
        <v>0</v>
      </c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181</v>
      </c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2">
        <v>48</v>
      </c>
      <c r="B65" s="158" t="s">
        <v>216</v>
      </c>
      <c r="C65" s="185" t="s">
        <v>217</v>
      </c>
      <c r="D65" s="160" t="s">
        <v>150</v>
      </c>
      <c r="E65" s="166">
        <v>1</v>
      </c>
      <c r="F65" s="168">
        <v>0</v>
      </c>
      <c r="G65" s="168">
        <v>0</v>
      </c>
      <c r="H65" s="168">
        <v>0</v>
      </c>
      <c r="I65" s="168">
        <v>0</v>
      </c>
      <c r="J65" s="168">
        <v>0</v>
      </c>
      <c r="K65" s="168">
        <v>0</v>
      </c>
      <c r="L65" s="168">
        <v>15</v>
      </c>
      <c r="M65" s="168">
        <f t="shared" si="14"/>
        <v>0</v>
      </c>
      <c r="N65" s="161">
        <v>1.6E-2</v>
      </c>
      <c r="O65" s="161">
        <f t="shared" si="15"/>
        <v>1.6E-2</v>
      </c>
      <c r="P65" s="161">
        <v>0</v>
      </c>
      <c r="Q65" s="161">
        <f t="shared" si="16"/>
        <v>0</v>
      </c>
      <c r="R65" s="161"/>
      <c r="S65" s="161"/>
      <c r="T65" s="162">
        <v>0</v>
      </c>
      <c r="U65" s="161">
        <f t="shared" si="17"/>
        <v>0</v>
      </c>
      <c r="V65" s="151"/>
      <c r="W65" s="151"/>
      <c r="X65" s="151"/>
      <c r="Y65" s="151"/>
      <c r="Z65" s="151"/>
      <c r="AA65" s="151"/>
      <c r="AB65" s="151"/>
      <c r="AC65" s="151"/>
      <c r="AD65" s="151"/>
      <c r="AE65" s="151" t="s">
        <v>181</v>
      </c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2">
        <v>49</v>
      </c>
      <c r="B66" s="158" t="s">
        <v>218</v>
      </c>
      <c r="C66" s="185" t="s">
        <v>219</v>
      </c>
      <c r="D66" s="160" t="s">
        <v>150</v>
      </c>
      <c r="E66" s="166">
        <v>3</v>
      </c>
      <c r="F66" s="168">
        <v>0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68">
        <v>15</v>
      </c>
      <c r="M66" s="168">
        <f t="shared" si="14"/>
        <v>0</v>
      </c>
      <c r="N66" s="161">
        <v>0.02</v>
      </c>
      <c r="O66" s="161">
        <f t="shared" si="15"/>
        <v>0.06</v>
      </c>
      <c r="P66" s="161">
        <v>0</v>
      </c>
      <c r="Q66" s="161">
        <f t="shared" si="16"/>
        <v>0</v>
      </c>
      <c r="R66" s="161"/>
      <c r="S66" s="161"/>
      <c r="T66" s="162">
        <v>0</v>
      </c>
      <c r="U66" s="161">
        <f t="shared" si="17"/>
        <v>0</v>
      </c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181</v>
      </c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x14ac:dyDescent="0.2">
      <c r="A67" s="153" t="s">
        <v>115</v>
      </c>
      <c r="B67" s="159" t="s">
        <v>76</v>
      </c>
      <c r="C67" s="186" t="s">
        <v>77</v>
      </c>
      <c r="D67" s="163"/>
      <c r="E67" s="167"/>
      <c r="F67" s="169"/>
      <c r="G67" s="169">
        <f>SUMIF(AE68:AE73,"&lt;&gt;NOR",G68:G73)</f>
        <v>0</v>
      </c>
      <c r="H67" s="169"/>
      <c r="I67" s="169">
        <f>SUM(I68:I73)</f>
        <v>0</v>
      </c>
      <c r="J67" s="169"/>
      <c r="K67" s="169">
        <f>SUM(K68:K73)</f>
        <v>0</v>
      </c>
      <c r="L67" s="169"/>
      <c r="M67" s="169">
        <f>SUM(M68:M73)</f>
        <v>0</v>
      </c>
      <c r="N67" s="164"/>
      <c r="O67" s="164">
        <f>SUM(O68:O73)</f>
        <v>0.41292000000000001</v>
      </c>
      <c r="P67" s="164"/>
      <c r="Q67" s="164">
        <f>SUM(Q68:Q73)</f>
        <v>0</v>
      </c>
      <c r="R67" s="164"/>
      <c r="S67" s="164"/>
      <c r="T67" s="165"/>
      <c r="U67" s="164">
        <f>SUM(U68:U73)</f>
        <v>25.69</v>
      </c>
      <c r="AE67" t="s">
        <v>116</v>
      </c>
    </row>
    <row r="68" spans="1:60" outlineLevel="1" x14ac:dyDescent="0.2">
      <c r="A68" s="152">
        <v>50</v>
      </c>
      <c r="B68" s="158" t="s">
        <v>220</v>
      </c>
      <c r="C68" s="185" t="s">
        <v>221</v>
      </c>
      <c r="D68" s="160" t="s">
        <v>119</v>
      </c>
      <c r="E68" s="166">
        <v>15.1</v>
      </c>
      <c r="F68" s="168">
        <v>0</v>
      </c>
      <c r="G68" s="168">
        <v>0</v>
      </c>
      <c r="H68" s="168">
        <v>0</v>
      </c>
      <c r="I68" s="168">
        <v>0</v>
      </c>
      <c r="J68" s="168">
        <v>0</v>
      </c>
      <c r="K68" s="168">
        <v>0</v>
      </c>
      <c r="L68" s="168">
        <v>15</v>
      </c>
      <c r="M68" s="168">
        <f t="shared" ref="M68:M73" si="18">G68*(1+L68/100)</f>
        <v>0</v>
      </c>
      <c r="N68" s="161">
        <v>2.1000000000000001E-4</v>
      </c>
      <c r="O68" s="161">
        <f t="shared" ref="O68:O73" si="19">ROUND(E68*N68,5)</f>
        <v>3.1700000000000001E-3</v>
      </c>
      <c r="P68" s="161">
        <v>0</v>
      </c>
      <c r="Q68" s="161">
        <f t="shared" ref="Q68:Q73" si="20">ROUND(E68*P68,5)</f>
        <v>0</v>
      </c>
      <c r="R68" s="161"/>
      <c r="S68" s="161"/>
      <c r="T68" s="162">
        <v>0.05</v>
      </c>
      <c r="U68" s="161">
        <f t="shared" ref="U68:U73" si="21">ROUND(E68*T68,2)</f>
        <v>0.76</v>
      </c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120</v>
      </c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2">
        <v>51</v>
      </c>
      <c r="B69" s="158" t="s">
        <v>222</v>
      </c>
      <c r="C69" s="185" t="s">
        <v>223</v>
      </c>
      <c r="D69" s="160" t="s">
        <v>119</v>
      </c>
      <c r="E69" s="166">
        <v>15.1</v>
      </c>
      <c r="F69" s="168">
        <v>0</v>
      </c>
      <c r="G69" s="168">
        <v>0</v>
      </c>
      <c r="H69" s="168">
        <v>0</v>
      </c>
      <c r="I69" s="168">
        <v>0</v>
      </c>
      <c r="J69" s="168">
        <v>0</v>
      </c>
      <c r="K69" s="168">
        <v>0</v>
      </c>
      <c r="L69" s="168">
        <v>15</v>
      </c>
      <c r="M69" s="168">
        <f t="shared" si="18"/>
        <v>0</v>
      </c>
      <c r="N69" s="161">
        <v>0</v>
      </c>
      <c r="O69" s="161">
        <f t="shared" si="19"/>
        <v>0</v>
      </c>
      <c r="P69" s="161">
        <v>0</v>
      </c>
      <c r="Q69" s="161">
        <f t="shared" si="20"/>
        <v>0</v>
      </c>
      <c r="R69" s="161"/>
      <c r="S69" s="161"/>
      <c r="T69" s="162">
        <v>0.255</v>
      </c>
      <c r="U69" s="161">
        <f t="shared" si="21"/>
        <v>3.85</v>
      </c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120</v>
      </c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2">
        <v>52</v>
      </c>
      <c r="B70" s="158" t="s">
        <v>224</v>
      </c>
      <c r="C70" s="185" t="s">
        <v>225</v>
      </c>
      <c r="D70" s="160" t="s">
        <v>119</v>
      </c>
      <c r="E70" s="166">
        <v>15.1</v>
      </c>
      <c r="F70" s="168">
        <v>0</v>
      </c>
      <c r="G70" s="168">
        <v>0</v>
      </c>
      <c r="H70" s="168">
        <v>0</v>
      </c>
      <c r="I70" s="168">
        <v>0</v>
      </c>
      <c r="J70" s="168">
        <v>0</v>
      </c>
      <c r="K70" s="168">
        <v>0</v>
      </c>
      <c r="L70" s="168">
        <v>15</v>
      </c>
      <c r="M70" s="168">
        <f t="shared" si="18"/>
        <v>0</v>
      </c>
      <c r="N70" s="161">
        <v>5.0400000000000002E-3</v>
      </c>
      <c r="O70" s="161">
        <f t="shared" si="19"/>
        <v>7.6100000000000001E-2</v>
      </c>
      <c r="P70" s="161">
        <v>0</v>
      </c>
      <c r="Q70" s="161">
        <f t="shared" si="20"/>
        <v>0</v>
      </c>
      <c r="R70" s="161"/>
      <c r="S70" s="161"/>
      <c r="T70" s="162">
        <v>0.97799999999999998</v>
      </c>
      <c r="U70" s="161">
        <f t="shared" si="21"/>
        <v>14.77</v>
      </c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120</v>
      </c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2">
        <v>53</v>
      </c>
      <c r="B71" s="158" t="s">
        <v>226</v>
      </c>
      <c r="C71" s="185" t="s">
        <v>227</v>
      </c>
      <c r="D71" s="160" t="s">
        <v>127</v>
      </c>
      <c r="E71" s="166">
        <v>18.899999999999999</v>
      </c>
      <c r="F71" s="168">
        <v>0</v>
      </c>
      <c r="G71" s="168">
        <v>0</v>
      </c>
      <c r="H71" s="168">
        <v>0</v>
      </c>
      <c r="I71" s="168">
        <v>0</v>
      </c>
      <c r="J71" s="168">
        <v>0</v>
      </c>
      <c r="K71" s="168">
        <v>0</v>
      </c>
      <c r="L71" s="168">
        <v>15</v>
      </c>
      <c r="M71" s="168">
        <f t="shared" si="18"/>
        <v>0</v>
      </c>
      <c r="N71" s="161">
        <v>3.2000000000000003E-4</v>
      </c>
      <c r="O71" s="161">
        <f t="shared" si="19"/>
        <v>6.0499999999999998E-3</v>
      </c>
      <c r="P71" s="161">
        <v>0</v>
      </c>
      <c r="Q71" s="161">
        <f t="shared" si="20"/>
        <v>0</v>
      </c>
      <c r="R71" s="161"/>
      <c r="S71" s="161"/>
      <c r="T71" s="162">
        <v>0.23599999999999999</v>
      </c>
      <c r="U71" s="161">
        <f t="shared" si="21"/>
        <v>4.46</v>
      </c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120</v>
      </c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2">
        <v>54</v>
      </c>
      <c r="B72" s="158" t="s">
        <v>228</v>
      </c>
      <c r="C72" s="185" t="s">
        <v>229</v>
      </c>
      <c r="D72" s="160" t="s">
        <v>127</v>
      </c>
      <c r="E72" s="166">
        <v>12</v>
      </c>
      <c r="F72" s="168">
        <v>0</v>
      </c>
      <c r="G72" s="168">
        <v>0</v>
      </c>
      <c r="H72" s="168">
        <v>0</v>
      </c>
      <c r="I72" s="168">
        <v>0</v>
      </c>
      <c r="J72" s="168">
        <v>0</v>
      </c>
      <c r="K72" s="168">
        <v>0</v>
      </c>
      <c r="L72" s="168">
        <v>15</v>
      </c>
      <c r="M72" s="168">
        <f t="shared" si="18"/>
        <v>0</v>
      </c>
      <c r="N72" s="161">
        <v>0</v>
      </c>
      <c r="O72" s="161">
        <f t="shared" si="19"/>
        <v>0</v>
      </c>
      <c r="P72" s="161">
        <v>0</v>
      </c>
      <c r="Q72" s="161">
        <f t="shared" si="20"/>
        <v>0</v>
      </c>
      <c r="R72" s="161"/>
      <c r="S72" s="161"/>
      <c r="T72" s="162">
        <v>0.154</v>
      </c>
      <c r="U72" s="161">
        <f t="shared" si="21"/>
        <v>1.85</v>
      </c>
      <c r="V72" s="151"/>
      <c r="W72" s="151"/>
      <c r="X72" s="151"/>
      <c r="Y72" s="151"/>
      <c r="Z72" s="151"/>
      <c r="AA72" s="151"/>
      <c r="AB72" s="151"/>
      <c r="AC72" s="151"/>
      <c r="AD72" s="151"/>
      <c r="AE72" s="151" t="s">
        <v>120</v>
      </c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22.5" outlineLevel="1" x14ac:dyDescent="0.2">
      <c r="A73" s="152">
        <v>55</v>
      </c>
      <c r="B73" s="158" t="s">
        <v>230</v>
      </c>
      <c r="C73" s="185" t="s">
        <v>231</v>
      </c>
      <c r="D73" s="160" t="s">
        <v>119</v>
      </c>
      <c r="E73" s="166">
        <v>18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15</v>
      </c>
      <c r="M73" s="168">
        <f t="shared" si="18"/>
        <v>0</v>
      </c>
      <c r="N73" s="161">
        <v>1.8200000000000001E-2</v>
      </c>
      <c r="O73" s="161">
        <f t="shared" si="19"/>
        <v>0.3276</v>
      </c>
      <c r="P73" s="161">
        <v>0</v>
      </c>
      <c r="Q73" s="161">
        <f t="shared" si="20"/>
        <v>0</v>
      </c>
      <c r="R73" s="161"/>
      <c r="S73" s="161"/>
      <c r="T73" s="162">
        <v>0</v>
      </c>
      <c r="U73" s="161">
        <f t="shared" si="21"/>
        <v>0</v>
      </c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181</v>
      </c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x14ac:dyDescent="0.2">
      <c r="A74" s="153" t="s">
        <v>115</v>
      </c>
      <c r="B74" s="159" t="s">
        <v>78</v>
      </c>
      <c r="C74" s="186" t="s">
        <v>79</v>
      </c>
      <c r="D74" s="163"/>
      <c r="E74" s="167"/>
      <c r="F74" s="169"/>
      <c r="G74" s="169">
        <f>SUMIF(AE75:AE75,"&lt;&gt;NOR",G75:G75)</f>
        <v>0</v>
      </c>
      <c r="H74" s="169"/>
      <c r="I74" s="169">
        <f>SUM(I75:I75)</f>
        <v>0</v>
      </c>
      <c r="J74" s="169"/>
      <c r="K74" s="169">
        <f>SUM(K75:K75)</f>
        <v>0</v>
      </c>
      <c r="L74" s="169"/>
      <c r="M74" s="169">
        <f>SUM(M75:M75)</f>
        <v>0</v>
      </c>
      <c r="N74" s="164"/>
      <c r="O74" s="164">
        <f>SUM(O75:O75)</f>
        <v>0</v>
      </c>
      <c r="P74" s="164"/>
      <c r="Q74" s="164">
        <f>SUM(Q75:Q75)</f>
        <v>1.67E-2</v>
      </c>
      <c r="R74" s="164"/>
      <c r="S74" s="164"/>
      <c r="T74" s="165"/>
      <c r="U74" s="164">
        <f>SUM(U75:U75)</f>
        <v>0.25</v>
      </c>
      <c r="AE74" t="s">
        <v>116</v>
      </c>
    </row>
    <row r="75" spans="1:60" outlineLevel="1" x14ac:dyDescent="0.2">
      <c r="A75" s="152">
        <v>56</v>
      </c>
      <c r="B75" s="158" t="s">
        <v>232</v>
      </c>
      <c r="C75" s="185" t="s">
        <v>233</v>
      </c>
      <c r="D75" s="160" t="s">
        <v>119</v>
      </c>
      <c r="E75" s="166">
        <v>16.7</v>
      </c>
      <c r="F75" s="168">
        <v>0</v>
      </c>
      <c r="G75" s="168">
        <v>0</v>
      </c>
      <c r="H75" s="168">
        <v>0</v>
      </c>
      <c r="I75" s="168">
        <v>0</v>
      </c>
      <c r="J75" s="168">
        <v>0</v>
      </c>
      <c r="K75" s="168">
        <v>0</v>
      </c>
      <c r="L75" s="168">
        <v>15</v>
      </c>
      <c r="M75" s="168">
        <f>G75*(1+L75/100)</f>
        <v>0</v>
      </c>
      <c r="N75" s="161">
        <v>0</v>
      </c>
      <c r="O75" s="161">
        <f>ROUND(E75*N75,5)</f>
        <v>0</v>
      </c>
      <c r="P75" s="161">
        <v>1E-3</v>
      </c>
      <c r="Q75" s="161">
        <f>ROUND(E75*P75,5)</f>
        <v>1.67E-2</v>
      </c>
      <c r="R75" s="161"/>
      <c r="S75" s="161"/>
      <c r="T75" s="162">
        <v>1.4999999999999999E-2</v>
      </c>
      <c r="U75" s="161">
        <f>ROUND(E75*T75,2)</f>
        <v>0.25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120</v>
      </c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x14ac:dyDescent="0.2">
      <c r="A76" s="153" t="s">
        <v>115</v>
      </c>
      <c r="B76" s="159" t="s">
        <v>80</v>
      </c>
      <c r="C76" s="186" t="s">
        <v>81</v>
      </c>
      <c r="D76" s="163"/>
      <c r="E76" s="167"/>
      <c r="F76" s="169"/>
      <c r="G76" s="169">
        <f>SUMIF(AE77:AE86,"&lt;&gt;NOR",G77:G86)</f>
        <v>0</v>
      </c>
      <c r="H76" s="169"/>
      <c r="I76" s="169">
        <f>SUM(I77:I86)</f>
        <v>0</v>
      </c>
      <c r="J76" s="169"/>
      <c r="K76" s="169">
        <f>SUM(K77:K86)</f>
        <v>0</v>
      </c>
      <c r="L76" s="169"/>
      <c r="M76" s="169">
        <f>SUM(M77:M86)</f>
        <v>0</v>
      </c>
      <c r="N76" s="164"/>
      <c r="O76" s="164">
        <f>SUM(O77:O86)</f>
        <v>0.38888</v>
      </c>
      <c r="P76" s="164"/>
      <c r="Q76" s="164">
        <f>SUM(Q77:Q86)</f>
        <v>0</v>
      </c>
      <c r="R76" s="164"/>
      <c r="S76" s="164"/>
      <c r="T76" s="165"/>
      <c r="U76" s="164">
        <f>SUM(U77:U86)</f>
        <v>27.870000000000005</v>
      </c>
      <c r="AE76" t="s">
        <v>116</v>
      </c>
    </row>
    <row r="77" spans="1:60" outlineLevel="1" x14ac:dyDescent="0.2">
      <c r="A77" s="152">
        <v>57</v>
      </c>
      <c r="B77" s="158" t="s">
        <v>234</v>
      </c>
      <c r="C77" s="185" t="s">
        <v>235</v>
      </c>
      <c r="D77" s="160" t="s">
        <v>119</v>
      </c>
      <c r="E77" s="166">
        <v>3.5</v>
      </c>
      <c r="F77" s="168">
        <v>0</v>
      </c>
      <c r="G77" s="168">
        <v>0</v>
      </c>
      <c r="H77" s="168">
        <v>0</v>
      </c>
      <c r="I77" s="168">
        <v>0</v>
      </c>
      <c r="J77" s="168">
        <v>0</v>
      </c>
      <c r="K77" s="168">
        <v>0</v>
      </c>
      <c r="L77" s="168">
        <v>15</v>
      </c>
      <c r="M77" s="168">
        <f t="shared" ref="M77:M86" si="22">G77*(1+L77/100)</f>
        <v>0</v>
      </c>
      <c r="N77" s="161">
        <v>2.1000000000000001E-4</v>
      </c>
      <c r="O77" s="161">
        <f t="shared" ref="O77:O86" si="23">ROUND(E77*N77,5)</f>
        <v>7.3999999999999999E-4</v>
      </c>
      <c r="P77" s="161">
        <v>0</v>
      </c>
      <c r="Q77" s="161">
        <f t="shared" ref="Q77:Q86" si="24">ROUND(E77*P77,5)</f>
        <v>0</v>
      </c>
      <c r="R77" s="161"/>
      <c r="S77" s="161"/>
      <c r="T77" s="162">
        <v>0.05</v>
      </c>
      <c r="U77" s="161">
        <f t="shared" ref="U77:U86" si="25">ROUND(E77*T77,2)</f>
        <v>0.18</v>
      </c>
      <c r="V77" s="151"/>
      <c r="W77" s="151"/>
      <c r="X77" s="151"/>
      <c r="Y77" s="151"/>
      <c r="Z77" s="151"/>
      <c r="AA77" s="151"/>
      <c r="AB77" s="151"/>
      <c r="AC77" s="151"/>
      <c r="AD77" s="151"/>
      <c r="AE77" s="151" t="s">
        <v>120</v>
      </c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2">
        <v>58</v>
      </c>
      <c r="B78" s="158" t="s">
        <v>236</v>
      </c>
      <c r="C78" s="185" t="s">
        <v>237</v>
      </c>
      <c r="D78" s="160" t="s">
        <v>119</v>
      </c>
      <c r="E78" s="166">
        <v>3.5</v>
      </c>
      <c r="F78" s="168">
        <v>0</v>
      </c>
      <c r="G78" s="168">
        <v>0</v>
      </c>
      <c r="H78" s="168">
        <v>0</v>
      </c>
      <c r="I78" s="168">
        <v>0</v>
      </c>
      <c r="J78" s="168">
        <v>0</v>
      </c>
      <c r="K78" s="168">
        <v>0</v>
      </c>
      <c r="L78" s="168">
        <v>15</v>
      </c>
      <c r="M78" s="168">
        <f t="shared" si="22"/>
        <v>0</v>
      </c>
      <c r="N78" s="161">
        <v>0</v>
      </c>
      <c r="O78" s="161">
        <f t="shared" si="23"/>
        <v>0</v>
      </c>
      <c r="P78" s="161">
        <v>0</v>
      </c>
      <c r="Q78" s="161">
        <f t="shared" si="24"/>
        <v>0</v>
      </c>
      <c r="R78" s="161"/>
      <c r="S78" s="161"/>
      <c r="T78" s="162">
        <v>0.33</v>
      </c>
      <c r="U78" s="161">
        <f t="shared" si="25"/>
        <v>1.1599999999999999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120</v>
      </c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2">
        <v>59</v>
      </c>
      <c r="B79" s="158" t="s">
        <v>238</v>
      </c>
      <c r="C79" s="185" t="s">
        <v>239</v>
      </c>
      <c r="D79" s="160" t="s">
        <v>119</v>
      </c>
      <c r="E79" s="166">
        <v>19.600000000000001</v>
      </c>
      <c r="F79" s="168">
        <v>0</v>
      </c>
      <c r="G79" s="168">
        <v>0</v>
      </c>
      <c r="H79" s="168">
        <v>0</v>
      </c>
      <c r="I79" s="168">
        <v>0</v>
      </c>
      <c r="J79" s="168">
        <v>0</v>
      </c>
      <c r="K79" s="168">
        <v>0</v>
      </c>
      <c r="L79" s="168">
        <v>15</v>
      </c>
      <c r="M79" s="168">
        <f t="shared" si="22"/>
        <v>0</v>
      </c>
      <c r="N79" s="161">
        <v>4.9100000000000003E-3</v>
      </c>
      <c r="O79" s="161">
        <f t="shared" si="23"/>
        <v>9.6240000000000006E-2</v>
      </c>
      <c r="P79" s="161">
        <v>0</v>
      </c>
      <c r="Q79" s="161">
        <f t="shared" si="24"/>
        <v>0</v>
      </c>
      <c r="R79" s="161"/>
      <c r="S79" s="161"/>
      <c r="T79" s="162">
        <v>1.0165</v>
      </c>
      <c r="U79" s="161">
        <f t="shared" si="25"/>
        <v>19.920000000000002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 t="s">
        <v>120</v>
      </c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2">
        <v>60</v>
      </c>
      <c r="B80" s="158" t="s">
        <v>240</v>
      </c>
      <c r="C80" s="185" t="s">
        <v>241</v>
      </c>
      <c r="D80" s="160" t="s">
        <v>127</v>
      </c>
      <c r="E80" s="166">
        <v>4.5</v>
      </c>
      <c r="F80" s="168">
        <v>0</v>
      </c>
      <c r="G80" s="168">
        <v>0</v>
      </c>
      <c r="H80" s="168">
        <v>0</v>
      </c>
      <c r="I80" s="168">
        <v>0</v>
      </c>
      <c r="J80" s="168">
        <v>0</v>
      </c>
      <c r="K80" s="168">
        <v>0</v>
      </c>
      <c r="L80" s="168">
        <v>15</v>
      </c>
      <c r="M80" s="168">
        <f t="shared" si="22"/>
        <v>0</v>
      </c>
      <c r="N80" s="161">
        <v>1.5100000000000001E-3</v>
      </c>
      <c r="O80" s="161">
        <f t="shared" si="23"/>
        <v>6.7999999999999996E-3</v>
      </c>
      <c r="P80" s="161">
        <v>0</v>
      </c>
      <c r="Q80" s="161">
        <f t="shared" si="24"/>
        <v>0</v>
      </c>
      <c r="R80" s="161"/>
      <c r="S80" s="161"/>
      <c r="T80" s="162">
        <v>0.4</v>
      </c>
      <c r="U80" s="161">
        <f t="shared" si="25"/>
        <v>1.8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120</v>
      </c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ht="22.5" outlineLevel="1" x14ac:dyDescent="0.2">
      <c r="A81" s="152">
        <v>61</v>
      </c>
      <c r="B81" s="158" t="s">
        <v>242</v>
      </c>
      <c r="C81" s="185" t="s">
        <v>243</v>
      </c>
      <c r="D81" s="160" t="s">
        <v>127</v>
      </c>
      <c r="E81" s="166">
        <v>37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15</v>
      </c>
      <c r="M81" s="168">
        <f t="shared" si="22"/>
        <v>0</v>
      </c>
      <c r="N81" s="161">
        <v>0</v>
      </c>
      <c r="O81" s="161">
        <f t="shared" si="23"/>
        <v>0</v>
      </c>
      <c r="P81" s="161">
        <v>0</v>
      </c>
      <c r="Q81" s="161">
        <f t="shared" si="24"/>
        <v>0</v>
      </c>
      <c r="R81" s="161"/>
      <c r="S81" s="161"/>
      <c r="T81" s="162">
        <v>0.12</v>
      </c>
      <c r="U81" s="161">
        <f t="shared" si="25"/>
        <v>4.4400000000000004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120</v>
      </c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2">
        <v>62</v>
      </c>
      <c r="B82" s="158" t="s">
        <v>244</v>
      </c>
      <c r="C82" s="185" t="s">
        <v>245</v>
      </c>
      <c r="D82" s="160" t="s">
        <v>119</v>
      </c>
      <c r="E82" s="166">
        <v>22.5</v>
      </c>
      <c r="F82" s="168">
        <v>0</v>
      </c>
      <c r="G82" s="168">
        <v>0</v>
      </c>
      <c r="H82" s="168">
        <v>0</v>
      </c>
      <c r="I82" s="168">
        <v>0</v>
      </c>
      <c r="J82" s="168">
        <v>0</v>
      </c>
      <c r="K82" s="168">
        <v>0</v>
      </c>
      <c r="L82" s="168">
        <v>15</v>
      </c>
      <c r="M82" s="168">
        <f t="shared" si="22"/>
        <v>0</v>
      </c>
      <c r="N82" s="161">
        <v>1.26E-2</v>
      </c>
      <c r="O82" s="161">
        <f t="shared" si="23"/>
        <v>0.28349999999999997</v>
      </c>
      <c r="P82" s="161">
        <v>0</v>
      </c>
      <c r="Q82" s="161">
        <f t="shared" si="24"/>
        <v>0</v>
      </c>
      <c r="R82" s="161"/>
      <c r="S82" s="161"/>
      <c r="T82" s="162">
        <v>0</v>
      </c>
      <c r="U82" s="161">
        <f t="shared" si="25"/>
        <v>0</v>
      </c>
      <c r="V82" s="151"/>
      <c r="W82" s="151"/>
      <c r="X82" s="151"/>
      <c r="Y82" s="151"/>
      <c r="Z82" s="151"/>
      <c r="AA82" s="151"/>
      <c r="AB82" s="151"/>
      <c r="AC82" s="151"/>
      <c r="AD82" s="151"/>
      <c r="AE82" s="151" t="s">
        <v>181</v>
      </c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2">
        <v>63</v>
      </c>
      <c r="B83" s="158" t="s">
        <v>246</v>
      </c>
      <c r="C83" s="185" t="s">
        <v>247</v>
      </c>
      <c r="D83" s="160" t="s">
        <v>127</v>
      </c>
      <c r="E83" s="166">
        <v>21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15</v>
      </c>
      <c r="M83" s="168">
        <f t="shared" si="22"/>
        <v>0</v>
      </c>
      <c r="N83" s="161">
        <v>0</v>
      </c>
      <c r="O83" s="161">
        <f t="shared" si="23"/>
        <v>0</v>
      </c>
      <c r="P83" s="161">
        <v>0</v>
      </c>
      <c r="Q83" s="161">
        <f t="shared" si="24"/>
        <v>0</v>
      </c>
      <c r="R83" s="161"/>
      <c r="S83" s="161"/>
      <c r="T83" s="162">
        <v>0</v>
      </c>
      <c r="U83" s="161">
        <f t="shared" si="25"/>
        <v>0</v>
      </c>
      <c r="V83" s="151"/>
      <c r="W83" s="151"/>
      <c r="X83" s="151"/>
      <c r="Y83" s="151"/>
      <c r="Z83" s="151"/>
      <c r="AA83" s="151"/>
      <c r="AB83" s="151"/>
      <c r="AC83" s="151"/>
      <c r="AD83" s="151"/>
      <c r="AE83" s="151" t="s">
        <v>181</v>
      </c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2">
        <v>64</v>
      </c>
      <c r="B84" s="158" t="s">
        <v>248</v>
      </c>
      <c r="C84" s="185" t="s">
        <v>249</v>
      </c>
      <c r="D84" s="160" t="s">
        <v>127</v>
      </c>
      <c r="E84" s="166">
        <v>17.5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15</v>
      </c>
      <c r="M84" s="168">
        <f t="shared" si="22"/>
        <v>0</v>
      </c>
      <c r="N84" s="161">
        <v>0</v>
      </c>
      <c r="O84" s="161">
        <f t="shared" si="23"/>
        <v>0</v>
      </c>
      <c r="P84" s="161">
        <v>0</v>
      </c>
      <c r="Q84" s="161">
        <f t="shared" si="24"/>
        <v>0</v>
      </c>
      <c r="R84" s="161"/>
      <c r="S84" s="161"/>
      <c r="T84" s="162">
        <v>0</v>
      </c>
      <c r="U84" s="161">
        <f t="shared" si="25"/>
        <v>0</v>
      </c>
      <c r="V84" s="151"/>
      <c r="W84" s="151"/>
      <c r="X84" s="151"/>
      <c r="Y84" s="151"/>
      <c r="Z84" s="151"/>
      <c r="AA84" s="151"/>
      <c r="AB84" s="151"/>
      <c r="AC84" s="151"/>
      <c r="AD84" s="151"/>
      <c r="AE84" s="151" t="s">
        <v>181</v>
      </c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52">
        <v>65</v>
      </c>
      <c r="B85" s="158" t="s">
        <v>250</v>
      </c>
      <c r="C85" s="185" t="s">
        <v>251</v>
      </c>
      <c r="D85" s="160" t="s">
        <v>150</v>
      </c>
      <c r="E85" s="166">
        <v>1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15</v>
      </c>
      <c r="M85" s="168">
        <f t="shared" si="22"/>
        <v>0</v>
      </c>
      <c r="N85" s="161">
        <v>8.0000000000000004E-4</v>
      </c>
      <c r="O85" s="161">
        <f t="shared" si="23"/>
        <v>8.0000000000000004E-4</v>
      </c>
      <c r="P85" s="161">
        <v>0</v>
      </c>
      <c r="Q85" s="161">
        <f t="shared" si="24"/>
        <v>0</v>
      </c>
      <c r="R85" s="161"/>
      <c r="S85" s="161"/>
      <c r="T85" s="162">
        <v>0.37</v>
      </c>
      <c r="U85" s="161">
        <f t="shared" si="25"/>
        <v>0.37</v>
      </c>
      <c r="V85" s="151"/>
      <c r="W85" s="151"/>
      <c r="X85" s="151"/>
      <c r="Y85" s="151"/>
      <c r="Z85" s="151"/>
      <c r="AA85" s="151"/>
      <c r="AB85" s="151"/>
      <c r="AC85" s="151"/>
      <c r="AD85" s="151"/>
      <c r="AE85" s="151" t="s">
        <v>120</v>
      </c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2">
        <v>66</v>
      </c>
      <c r="B86" s="158" t="s">
        <v>252</v>
      </c>
      <c r="C86" s="185" t="s">
        <v>253</v>
      </c>
      <c r="D86" s="160" t="s">
        <v>150</v>
      </c>
      <c r="E86" s="166">
        <v>1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15</v>
      </c>
      <c r="M86" s="168">
        <f t="shared" si="22"/>
        <v>0</v>
      </c>
      <c r="N86" s="161">
        <v>8.0000000000000004E-4</v>
      </c>
      <c r="O86" s="161">
        <f t="shared" si="23"/>
        <v>8.0000000000000004E-4</v>
      </c>
      <c r="P86" s="161">
        <v>0</v>
      </c>
      <c r="Q86" s="161">
        <f t="shared" si="24"/>
        <v>0</v>
      </c>
      <c r="R86" s="161"/>
      <c r="S86" s="161"/>
      <c r="T86" s="162">
        <v>0</v>
      </c>
      <c r="U86" s="161">
        <f t="shared" si="25"/>
        <v>0</v>
      </c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120</v>
      </c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x14ac:dyDescent="0.2">
      <c r="A87" s="153" t="s">
        <v>115</v>
      </c>
      <c r="B87" s="159" t="s">
        <v>82</v>
      </c>
      <c r="C87" s="186" t="s">
        <v>83</v>
      </c>
      <c r="D87" s="163"/>
      <c r="E87" s="167"/>
      <c r="F87" s="169"/>
      <c r="G87" s="169">
        <f>SUMIF(AE88:AE89,"&lt;&gt;NOR",G88:G89)</f>
        <v>0</v>
      </c>
      <c r="H87" s="169"/>
      <c r="I87" s="169">
        <f>SUM(I88:I89)</f>
        <v>0</v>
      </c>
      <c r="J87" s="169"/>
      <c r="K87" s="169">
        <f>SUM(K88:K89)</f>
        <v>0</v>
      </c>
      <c r="L87" s="169"/>
      <c r="M87" s="169">
        <f>SUM(M88:M89)</f>
        <v>0</v>
      </c>
      <c r="N87" s="164"/>
      <c r="O87" s="164">
        <f>SUM(O88:O89)</f>
        <v>1.73E-3</v>
      </c>
      <c r="P87" s="164"/>
      <c r="Q87" s="164">
        <f>SUM(Q88:Q89)</f>
        <v>0</v>
      </c>
      <c r="R87" s="164"/>
      <c r="S87" s="164"/>
      <c r="T87" s="165"/>
      <c r="U87" s="164">
        <f>SUM(U88:U89)</f>
        <v>2.48</v>
      </c>
      <c r="AE87" t="s">
        <v>116</v>
      </c>
    </row>
    <row r="88" spans="1:60" ht="22.5" outlineLevel="1" x14ac:dyDescent="0.2">
      <c r="A88" s="152">
        <v>67</v>
      </c>
      <c r="B88" s="158" t="s">
        <v>254</v>
      </c>
      <c r="C88" s="185" t="s">
        <v>255</v>
      </c>
      <c r="D88" s="160" t="s">
        <v>119</v>
      </c>
      <c r="E88" s="166">
        <v>6.9</v>
      </c>
      <c r="F88" s="168">
        <v>0</v>
      </c>
      <c r="G88" s="168">
        <v>0</v>
      </c>
      <c r="H88" s="168">
        <v>0</v>
      </c>
      <c r="I88" s="168">
        <v>0</v>
      </c>
      <c r="J88" s="168">
        <v>0</v>
      </c>
      <c r="K88" s="168">
        <v>0</v>
      </c>
      <c r="L88" s="168">
        <v>15</v>
      </c>
      <c r="M88" s="168">
        <f>G88*(1+L88/100)</f>
        <v>0</v>
      </c>
      <c r="N88" s="161">
        <v>1.0000000000000001E-5</v>
      </c>
      <c r="O88" s="161">
        <f>ROUND(E88*N88,5)</f>
        <v>6.9999999999999994E-5</v>
      </c>
      <c r="P88" s="161">
        <v>0</v>
      </c>
      <c r="Q88" s="161">
        <f>ROUND(E88*P88,5)</f>
        <v>0</v>
      </c>
      <c r="R88" s="161"/>
      <c r="S88" s="161"/>
      <c r="T88" s="162">
        <v>7.1999999999999995E-2</v>
      </c>
      <c r="U88" s="161">
        <f>ROUND(E88*T88,2)</f>
        <v>0.5</v>
      </c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120</v>
      </c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22.5" outlineLevel="1" x14ac:dyDescent="0.2">
      <c r="A89" s="152">
        <v>68</v>
      </c>
      <c r="B89" s="158" t="s">
        <v>256</v>
      </c>
      <c r="C89" s="185" t="s">
        <v>257</v>
      </c>
      <c r="D89" s="160" t="s">
        <v>119</v>
      </c>
      <c r="E89" s="166">
        <v>6.9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15</v>
      </c>
      <c r="M89" s="168">
        <f>G89*(1+L89/100)</f>
        <v>0</v>
      </c>
      <c r="N89" s="161">
        <v>2.4000000000000001E-4</v>
      </c>
      <c r="O89" s="161">
        <f>ROUND(E89*N89,5)</f>
        <v>1.66E-3</v>
      </c>
      <c r="P89" s="161">
        <v>0</v>
      </c>
      <c r="Q89" s="161">
        <f>ROUND(E89*P89,5)</f>
        <v>0</v>
      </c>
      <c r="R89" s="161"/>
      <c r="S89" s="161"/>
      <c r="T89" s="162">
        <v>0.28699999999999998</v>
      </c>
      <c r="U89" s="161">
        <f>ROUND(E89*T89,2)</f>
        <v>1.98</v>
      </c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120</v>
      </c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x14ac:dyDescent="0.2">
      <c r="A90" s="153" t="s">
        <v>115</v>
      </c>
      <c r="B90" s="159" t="s">
        <v>84</v>
      </c>
      <c r="C90" s="186" t="s">
        <v>85</v>
      </c>
      <c r="D90" s="163"/>
      <c r="E90" s="167"/>
      <c r="F90" s="169"/>
      <c r="G90" s="169">
        <f>SUMIF(AE91:AE93,"&lt;&gt;NOR",G91:G93)</f>
        <v>0</v>
      </c>
      <c r="H90" s="169"/>
      <c r="I90" s="169">
        <f>SUM(I91:I93)</f>
        <v>0</v>
      </c>
      <c r="J90" s="169"/>
      <c r="K90" s="169">
        <f>SUM(K91:K93)</f>
        <v>0</v>
      </c>
      <c r="L90" s="169"/>
      <c r="M90" s="169">
        <f>SUM(M91:M93)</f>
        <v>0</v>
      </c>
      <c r="N90" s="164"/>
      <c r="O90" s="164">
        <f>SUM(O91:O93)</f>
        <v>3.2620000000000003E-2</v>
      </c>
      <c r="P90" s="164"/>
      <c r="Q90" s="164">
        <f>SUM(Q91:Q93)</f>
        <v>0</v>
      </c>
      <c r="R90" s="164"/>
      <c r="S90" s="164"/>
      <c r="T90" s="165"/>
      <c r="U90" s="164">
        <f>SUM(U91:U93)</f>
        <v>34.840000000000003</v>
      </c>
      <c r="AE90" t="s">
        <v>116</v>
      </c>
    </row>
    <row r="91" spans="1:60" outlineLevel="1" x14ac:dyDescent="0.2">
      <c r="A91" s="152">
        <v>69</v>
      </c>
      <c r="B91" s="158" t="s">
        <v>258</v>
      </c>
      <c r="C91" s="185" t="s">
        <v>259</v>
      </c>
      <c r="D91" s="160" t="s">
        <v>119</v>
      </c>
      <c r="E91" s="166">
        <v>186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168">
        <v>15</v>
      </c>
      <c r="M91" s="168">
        <f>G91*(1+L91/100)</f>
        <v>0</v>
      </c>
      <c r="N91" s="161">
        <v>0</v>
      </c>
      <c r="O91" s="161">
        <f>ROUND(E91*N91,5)</f>
        <v>0</v>
      </c>
      <c r="P91" s="161">
        <v>0</v>
      </c>
      <c r="Q91" s="161">
        <f>ROUND(E91*P91,5)</f>
        <v>0</v>
      </c>
      <c r="R91" s="161"/>
      <c r="S91" s="161"/>
      <c r="T91" s="162">
        <v>6.9709999999999994E-2</v>
      </c>
      <c r="U91" s="161">
        <f>ROUND(E91*T91,2)</f>
        <v>12.97</v>
      </c>
      <c r="V91" s="151"/>
      <c r="W91" s="151"/>
      <c r="X91" s="151"/>
      <c r="Y91" s="151"/>
      <c r="Z91" s="151"/>
      <c r="AA91" s="151"/>
      <c r="AB91" s="151"/>
      <c r="AC91" s="151"/>
      <c r="AD91" s="151"/>
      <c r="AE91" s="151" t="s">
        <v>120</v>
      </c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2.5" outlineLevel="1" x14ac:dyDescent="0.2">
      <c r="A92" s="152">
        <v>70</v>
      </c>
      <c r="B92" s="158" t="s">
        <v>260</v>
      </c>
      <c r="C92" s="185" t="s">
        <v>261</v>
      </c>
      <c r="D92" s="160" t="s">
        <v>119</v>
      </c>
      <c r="E92" s="166">
        <v>3.5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15</v>
      </c>
      <c r="M92" s="168">
        <f>G92*(1+L92/100)</f>
        <v>0</v>
      </c>
      <c r="N92" s="161">
        <v>3.2000000000000003E-4</v>
      </c>
      <c r="O92" s="161">
        <f>ROUND(E92*N92,5)</f>
        <v>1.1199999999999999E-3</v>
      </c>
      <c r="P92" s="161">
        <v>0</v>
      </c>
      <c r="Q92" s="161">
        <f>ROUND(E92*P92,5)</f>
        <v>0</v>
      </c>
      <c r="R92" s="161"/>
      <c r="S92" s="161"/>
      <c r="T92" s="162">
        <v>0.13439999999999999</v>
      </c>
      <c r="U92" s="161">
        <f>ROUND(E92*T92,2)</f>
        <v>0.47</v>
      </c>
      <c r="V92" s="151"/>
      <c r="W92" s="151"/>
      <c r="X92" s="151"/>
      <c r="Y92" s="151"/>
      <c r="Z92" s="151"/>
      <c r="AA92" s="151"/>
      <c r="AB92" s="151"/>
      <c r="AC92" s="151"/>
      <c r="AD92" s="151"/>
      <c r="AE92" s="151" t="s">
        <v>120</v>
      </c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2">
        <v>71</v>
      </c>
      <c r="B93" s="158" t="s">
        <v>262</v>
      </c>
      <c r="C93" s="185" t="s">
        <v>263</v>
      </c>
      <c r="D93" s="160" t="s">
        <v>119</v>
      </c>
      <c r="E93" s="166">
        <v>210</v>
      </c>
      <c r="F93" s="168">
        <v>0</v>
      </c>
      <c r="G93" s="168">
        <v>0</v>
      </c>
      <c r="H93" s="168">
        <v>0</v>
      </c>
      <c r="I93" s="168">
        <v>0</v>
      </c>
      <c r="J93" s="168">
        <v>0</v>
      </c>
      <c r="K93" s="168">
        <v>0</v>
      </c>
      <c r="L93" s="168">
        <v>15</v>
      </c>
      <c r="M93" s="168">
        <f>G93*(1+L93/100)</f>
        <v>0</v>
      </c>
      <c r="N93" s="161">
        <v>1.4999999999999999E-4</v>
      </c>
      <c r="O93" s="161">
        <f>ROUND(E93*N93,5)</f>
        <v>3.15E-2</v>
      </c>
      <c r="P93" s="161">
        <v>0</v>
      </c>
      <c r="Q93" s="161">
        <f>ROUND(E93*P93,5)</f>
        <v>0</v>
      </c>
      <c r="R93" s="161"/>
      <c r="S93" s="161"/>
      <c r="T93" s="162">
        <v>0.10191</v>
      </c>
      <c r="U93" s="161">
        <f>ROUND(E93*T93,2)</f>
        <v>21.4</v>
      </c>
      <c r="V93" s="151"/>
      <c r="W93" s="151"/>
      <c r="X93" s="151"/>
      <c r="Y93" s="151"/>
      <c r="Z93" s="151"/>
      <c r="AA93" s="151"/>
      <c r="AB93" s="151"/>
      <c r="AC93" s="151"/>
      <c r="AD93" s="151"/>
      <c r="AE93" s="151" t="s">
        <v>120</v>
      </c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x14ac:dyDescent="0.2">
      <c r="A94" s="153" t="s">
        <v>115</v>
      </c>
      <c r="B94" s="159" t="s">
        <v>86</v>
      </c>
      <c r="C94" s="186" t="s">
        <v>87</v>
      </c>
      <c r="D94" s="163"/>
      <c r="E94" s="167"/>
      <c r="F94" s="169"/>
      <c r="G94" s="169">
        <f>SUMIF(AE95:AE95,"&lt;&gt;NOR",G95:G95)</f>
        <v>0</v>
      </c>
      <c r="H94" s="169"/>
      <c r="I94" s="169">
        <f>SUM(I95:I95)</f>
        <v>0</v>
      </c>
      <c r="J94" s="169"/>
      <c r="K94" s="169">
        <f>SUM(K95:K95)</f>
        <v>0</v>
      </c>
      <c r="L94" s="169"/>
      <c r="M94" s="169">
        <f>SUM(M95:M95)</f>
        <v>0</v>
      </c>
      <c r="N94" s="164"/>
      <c r="O94" s="164">
        <f>SUM(O95:O95)</f>
        <v>0</v>
      </c>
      <c r="P94" s="164"/>
      <c r="Q94" s="164">
        <f>SUM(Q95:Q95)</f>
        <v>0</v>
      </c>
      <c r="R94" s="164"/>
      <c r="S94" s="164"/>
      <c r="T94" s="165"/>
      <c r="U94" s="164">
        <f>SUM(U95:U95)</f>
        <v>0</v>
      </c>
      <c r="AE94" t="s">
        <v>116</v>
      </c>
    </row>
    <row r="95" spans="1:60" ht="22.5" outlineLevel="1" x14ac:dyDescent="0.2">
      <c r="A95" s="178">
        <v>72</v>
      </c>
      <c r="B95" s="179" t="s">
        <v>48</v>
      </c>
      <c r="C95" s="187" t="s">
        <v>264</v>
      </c>
      <c r="D95" s="180" t="s">
        <v>175</v>
      </c>
      <c r="E95" s="181">
        <v>1</v>
      </c>
      <c r="F95" s="168">
        <v>0</v>
      </c>
      <c r="G95" s="168">
        <v>0</v>
      </c>
      <c r="H95" s="168">
        <v>0</v>
      </c>
      <c r="I95" s="168">
        <v>0</v>
      </c>
      <c r="J95" s="168">
        <v>0</v>
      </c>
      <c r="K95" s="168">
        <v>0</v>
      </c>
      <c r="L95" s="182">
        <v>15</v>
      </c>
      <c r="M95" s="182">
        <f>G95*(1+L95/100)</f>
        <v>0</v>
      </c>
      <c r="N95" s="183">
        <v>0</v>
      </c>
      <c r="O95" s="183">
        <f>ROUND(E95*N95,5)</f>
        <v>0</v>
      </c>
      <c r="P95" s="183">
        <v>0</v>
      </c>
      <c r="Q95" s="183">
        <f>ROUND(E95*P95,5)</f>
        <v>0</v>
      </c>
      <c r="R95" s="183"/>
      <c r="S95" s="183"/>
      <c r="T95" s="184">
        <v>0</v>
      </c>
      <c r="U95" s="183">
        <f>ROUND(E95*T95,2)</f>
        <v>0</v>
      </c>
      <c r="V95" s="151"/>
      <c r="W95" s="151"/>
      <c r="X95" s="151"/>
      <c r="Y95" s="151"/>
      <c r="Z95" s="151"/>
      <c r="AA95" s="151"/>
      <c r="AB95" s="151"/>
      <c r="AC95" s="151"/>
      <c r="AD95" s="151"/>
      <c r="AE95" s="151" t="s">
        <v>120</v>
      </c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x14ac:dyDescent="0.2">
      <c r="A96" s="6"/>
      <c r="B96" s="7" t="s">
        <v>265</v>
      </c>
      <c r="C96" s="188" t="s">
        <v>265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AC96">
        <v>15</v>
      </c>
      <c r="AD96">
        <v>21</v>
      </c>
    </row>
    <row r="97" spans="3:31" x14ac:dyDescent="0.2">
      <c r="C97" s="189"/>
      <c r="AE97" t="s">
        <v>266</v>
      </c>
    </row>
  </sheetData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65" fitToWidth="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Gál Ladislav (UNP-CRC)</cp:lastModifiedBy>
  <cp:lastPrinted>2018-06-24T21:57:46Z</cp:lastPrinted>
  <dcterms:created xsi:type="dcterms:W3CDTF">2009-04-08T07:15:50Z</dcterms:created>
  <dcterms:modified xsi:type="dcterms:W3CDTF">2018-08-17T19:58:17Z</dcterms:modified>
</cp:coreProperties>
</file>