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8870" windowHeight="9105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Stavba!#REF!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Pol'!$A$1:$Q$28</definedName>
    <definedName name="_xlnm.Print_Area" localSheetId="1">Stavba!$A$1:$J$50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2" l="1"/>
  <c r="K25" i="12"/>
  <c r="I25" i="12"/>
  <c r="G23" i="12"/>
  <c r="G8" i="12" l="1"/>
  <c r="M9" i="12"/>
  <c r="Q9" i="12"/>
  <c r="M11" i="12"/>
  <c r="Q11" i="12"/>
  <c r="M13" i="12"/>
  <c r="Q13" i="12"/>
  <c r="M15" i="12"/>
  <c r="Q15" i="12"/>
  <c r="M17" i="12"/>
  <c r="Q17" i="12"/>
  <c r="M18" i="12"/>
  <c r="Q18" i="12"/>
  <c r="M19" i="12"/>
  <c r="Q19" i="12"/>
  <c r="M21" i="12"/>
  <c r="Q21" i="12"/>
  <c r="M22" i="12"/>
  <c r="Q22" i="12"/>
  <c r="I23" i="12"/>
  <c r="K23" i="12"/>
  <c r="M24" i="12"/>
  <c r="M23" i="12" s="1"/>
  <c r="Q24" i="12"/>
  <c r="Q23" i="12" s="1"/>
  <c r="M26" i="12"/>
  <c r="M25" i="12" s="1"/>
  <c r="Q26" i="12"/>
  <c r="Q25" i="12" s="1"/>
  <c r="G50" i="1"/>
  <c r="H50" i="1"/>
  <c r="I50" i="1"/>
  <c r="F40" i="1"/>
  <c r="G40" i="1"/>
  <c r="H40" i="1"/>
  <c r="I40" i="1"/>
  <c r="J39" i="1" s="1"/>
  <c r="J40" i="1" s="1"/>
  <c r="G21" i="1"/>
  <c r="I21" i="1"/>
  <c r="E21" i="1"/>
  <c r="J28" i="1"/>
  <c r="J26" i="1"/>
  <c r="G38" i="1"/>
  <c r="F38" i="1"/>
  <c r="H32" i="1"/>
  <c r="J23" i="1"/>
  <c r="J24" i="1"/>
  <c r="J25" i="1"/>
  <c r="J27" i="1"/>
  <c r="E24" i="1"/>
  <c r="E26" i="1"/>
  <c r="M8" i="12" l="1"/>
  <c r="Q8" i="12"/>
  <c r="K8" i="12"/>
  <c r="I8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<sst xmlns="http://schemas.openxmlformats.org/spreadsheetml/2006/main" count="163" uniqueCount="99">
  <si>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</si>
  <si>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</si>
  <si>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</si>
  <si>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</si>
  <si>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</si>
  <si>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</si>
  <si>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</si>
  <si>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</si>
  <si>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</si>
  <si>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</si>
  <si>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</si>
  <si>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</si>
  <si>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</si>
  <si>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</si>
  <si>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</si>
  <si>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</si>
  <si>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</si>
  <si>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</si>
  <si>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</si>
  <si>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</si>
  <si>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</si>
  <si>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</si>
  <si>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</si>
  <si>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</si>
  <si>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</si>
  <si>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</si>
  <si>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</si>
  <si>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</si>
  <si>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</si>
  <si>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</si>
  <si>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</si>
  <si>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</si>
  <si>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</si>
  <si>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</si>
  <si>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</si>
  <si>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</si>
  <si>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</si>
  <si>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</si>
  <si>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</si>
  <si>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</si>
  <si>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</si>
  <si>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</si>
  <si>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</si>
  <si>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</si>
  <si>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</si>
  <si>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Obec Podbořanský Rohozec</t>
  </si>
  <si>
    <t>6</t>
  </si>
  <si>
    <t>Podbořanský Rohozec</t>
  </si>
  <si>
    <t>44101</t>
  </si>
  <si>
    <t>00556408</t>
  </si>
  <si>
    <t xml:space="preserve"> </t>
  </si>
  <si>
    <t>Celkem za stavbu</t>
  </si>
  <si>
    <t>CZK</t>
  </si>
  <si>
    <t>Rekapitulace dílů</t>
  </si>
  <si>
    <t>Typ dílu</t>
  </si>
  <si>
    <t>1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</si>
  <si>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</si>
  <si>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</si>
  <si>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</si>
  <si>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</si>
  <si>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</si>
  <si>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</si>
  <si>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</si>
  <si>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</si>
  <si>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</si>
  <si>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</si>
  <si>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</si>
  <si>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</si>
  <si>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</si>
  <si>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</si>
  <si>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</si>
  <si>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</si>
  <si>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</si>
  <si>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</si>
  <si>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</si>
  <si>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</si>
  <si>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</si>
  <si>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Ceník</t>
  </si>
  <si>
    <t>Cen. soustava</t>
  </si>
  <si>
    <t>Nhod / MJ</t>
  </si>
  <si>
    <t>Nhod celk.</t>
  </si>
  <si>
    <t>Díl:</t>
  </si>
  <si>
    <t>DIL</t>
  </si>
  <si>
    <t>POL1_0</t>
  </si>
  <si>
    <t>VV</t>
  </si>
  <si>
    <t>t</t>
  </si>
  <si>
    <t>Zařízení staveniště</t>
  </si>
  <si>
    <t/>
  </si>
  <si>
    <t>END</t>
  </si>
  <si>
    <t>Přesun hmot</t>
  </si>
  <si>
    <t>Velké okno vč. kování a nátěru</t>
  </si>
  <si>
    <t>Malé okno vč. kování a nátěru</t>
  </si>
  <si>
    <t>Velké dveře vč. kování a nátěru</t>
  </si>
  <si>
    <t>Malé dveře vč. kování a nátěru</t>
  </si>
  <si>
    <t>Montáž a demontáž</t>
  </si>
  <si>
    <t>Dodávky a práce</t>
  </si>
  <si>
    <t>rozměry</t>
  </si>
  <si>
    <t>ks</t>
  </si>
  <si>
    <t>Repase oken a dveří kaple sv. Notburgy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</si>
</sst>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7" xfId="0" applyFill="1" applyBorder="1" applyAlignment="1">
      <alignment vertical="top"/>
    </xf>
    <xf numFmtId="0" fontId="0" fillId="3" borderId="48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4" xfId="0" applyNumberFormat="1" applyFont="1" applyBorder="1" applyAlignment="1">
      <alignment vertical="top" wrapText="1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49" xfId="0" applyFill="1" applyBorder="1"/>
    <xf numFmtId="0" fontId="0" fillId="3" borderId="50" xfId="0" applyFill="1" applyBorder="1" applyAlignment="1">
      <alignment wrapText="1"/>
    </xf>
    <xf numFmtId="0" fontId="0" fillId="3" borderId="51" xfId="0" applyFill="1" applyBorder="1" applyAlignment="1">
      <alignment vertical="top"/>
    </xf>
    <xf numFmtId="49" fontId="0" fillId="3" borderId="51" xfId="0" applyNumberFormat="1" applyFill="1" applyBorder="1" applyAlignment="1">
      <alignment vertical="top"/>
    </xf>
    <xf numFmtId="49" fontId="0" fillId="3" borderId="47" xfId="0" applyNumberFormat="1" applyFill="1" applyBorder="1" applyAlignment="1">
      <alignment vertical="top"/>
    </xf>
    <xf numFmtId="0" fontId="0" fillId="3" borderId="52" xfId="0" applyFill="1" applyBorder="1" applyAlignment="1">
      <alignment vertical="top"/>
    </xf>
    <xf numFmtId="164" fontId="0" fillId="3" borderId="47" xfId="0" applyNumberFormat="1" applyFill="1" applyBorder="1" applyAlignment="1">
      <alignment vertical="top"/>
    </xf>
    <xf numFmtId="4" fontId="0" fillId="3" borderId="47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8" xfId="0" applyNumberFormat="1" applyFont="1" applyBorder="1" applyAlignment="1">
      <alignment vertical="top" shrinkToFit="1"/>
    </xf>
    <xf numFmtId="4" fontId="16" fillId="0" borderId="38" xfId="0" applyNumberFormat="1" applyFont="1" applyBorder="1" applyAlignment="1">
      <alignment vertical="top" shrinkToFit="1"/>
    </xf>
    <xf numFmtId="0" fontId="16" fillId="0" borderId="38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6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33" xfId="0" applyNumberFormat="1" applyFont="1" applyBorder="1" applyAlignment="1">
      <alignment horizontal="left" vertical="top" wrapText="1"/>
    </xf>
    <xf numFmtId="0" fontId="0" fillId="0" borderId="0" xfId="0"/>
    <xf numFmtId="0" fontId="3" fillId="2" borderId="0" xfId="0" applyFont="1" applyFill="1" applyAlignment="1">
      <alignment horizontal="left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49" fontId="6" fillId="3" borderId="19" xfId="0" applyNumberFormat="1" applyFont="1" applyFill="1" applyBorder="1" applyAlignment="1">
      <alignment horizontal="center" vertical="center" shrinkToFi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2" xfId="0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8" t="s">
        <v>39</v>
      </c>
      <c r="B2" s="198"/>
      <c r="C2" s="198"/>
      <c r="D2" s="198"/>
      <c r="E2" s="198"/>
      <c r="F2" s="198"/>
      <c r="G2" s="19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3"/>
  <sheetViews>
    <sheetView showGridLines="0" tabSelected="1" topLeftCell="B1" zoomScaleSheetLayoutView="75" workbookViewId="0">
      <selection activeCell="D2" sqref="D2:K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27" t="s">
        <v>42</v>
      </c>
      <c r="C1" s="228"/>
      <c r="D1" s="228"/>
      <c r="E1" s="228"/>
      <c r="F1" s="228"/>
      <c r="G1" s="228"/>
      <c r="H1" s="228"/>
      <c r="I1" s="228"/>
      <c r="J1" s="229"/>
    </row>
    <row r="2" spans="1:15" ht="23.25" customHeight="1" x14ac:dyDescent="0.2">
      <c r="A2" s="4"/>
      <c r="B2" s="81" t="s">
        <v>40</v>
      </c>
      <c r="C2" s="82"/>
      <c r="D2" s="239" t="s">
        <v>98</v>
      </c>
      <c r="E2" s="239"/>
      <c r="F2" s="239"/>
      <c r="G2" s="239"/>
      <c r="H2" s="239"/>
      <c r="I2" s="239"/>
      <c r="J2" s="239"/>
      <c r="K2" s="240"/>
      <c r="L2" s="197"/>
      <c r="O2" s="2"/>
    </row>
    <row r="3" spans="1:15" ht="23.25" hidden="1" customHeight="1" x14ac:dyDescent="0.2">
      <c r="A3" s="4"/>
      <c r="B3" s="83" t="s">
        <v>43</v>
      </c>
      <c r="C3" s="82"/>
      <c r="D3" s="84"/>
      <c r="E3" s="84"/>
      <c r="F3" s="85"/>
      <c r="G3" s="85"/>
      <c r="H3" s="82"/>
      <c r="I3" s="86"/>
      <c r="J3" s="87"/>
    </row>
    <row r="4" spans="1:15" ht="23.25" hidden="1" customHeight="1" x14ac:dyDescent="0.2">
      <c r="A4" s="4"/>
      <c r="B4" s="88" t="s">
        <v>44</v>
      </c>
      <c r="C4" s="89"/>
      <c r="D4" s="90"/>
      <c r="E4" s="90"/>
      <c r="F4" s="91"/>
      <c r="G4" s="92"/>
      <c r="H4" s="91"/>
      <c r="I4" s="92"/>
      <c r="J4" s="93"/>
    </row>
    <row r="5" spans="1:15" ht="24" customHeight="1" x14ac:dyDescent="0.2">
      <c r="A5" s="4"/>
      <c r="B5" s="47" t="s">
        <v>21</v>
      </c>
      <c r="C5" s="5"/>
      <c r="D5" s="94" t="s">
        <v>45</v>
      </c>
      <c r="E5" s="26"/>
      <c r="F5" s="26"/>
      <c r="G5" s="26"/>
      <c r="H5" s="28" t="s">
        <v>33</v>
      </c>
      <c r="I5" s="94" t="s">
        <v>49</v>
      </c>
      <c r="J5" s="11"/>
    </row>
    <row r="6" spans="1:15" ht="15.75" customHeight="1" x14ac:dyDescent="0.2">
      <c r="A6" s="4"/>
      <c r="B6" s="41"/>
      <c r="C6" s="26"/>
      <c r="D6" s="94" t="s">
        <v>46</v>
      </c>
      <c r="E6" s="26"/>
      <c r="F6" s="26"/>
      <c r="G6" s="26"/>
      <c r="H6" s="28" t="s">
        <v>34</v>
      </c>
      <c r="I6" s="94"/>
      <c r="J6" s="11"/>
    </row>
    <row r="7" spans="1:15" ht="15.75" customHeight="1" x14ac:dyDescent="0.2">
      <c r="A7" s="4"/>
      <c r="B7" s="42"/>
      <c r="C7" s="95" t="s">
        <v>48</v>
      </c>
      <c r="D7" s="80" t="s">
        <v>47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4" t="s">
        <v>50</v>
      </c>
      <c r="E11" s="234"/>
      <c r="F11" s="234"/>
      <c r="G11" s="234"/>
      <c r="H11" s="28" t="s">
        <v>33</v>
      </c>
      <c r="I11" s="94" t="s">
        <v>50</v>
      </c>
      <c r="J11" s="11"/>
    </row>
    <row r="12" spans="1:15" ht="15.75" customHeight="1" x14ac:dyDescent="0.2">
      <c r="A12" s="4"/>
      <c r="B12" s="41"/>
      <c r="C12" s="26"/>
      <c r="D12" s="237" t="s">
        <v>50</v>
      </c>
      <c r="E12" s="237"/>
      <c r="F12" s="237"/>
      <c r="G12" s="237"/>
      <c r="H12" s="28" t="s">
        <v>34</v>
      </c>
      <c r="I12" s="94" t="s">
        <v>50</v>
      </c>
      <c r="J12" s="11"/>
    </row>
    <row r="13" spans="1:15" ht="15.75" customHeight="1" x14ac:dyDescent="0.2">
      <c r="A13" s="4"/>
      <c r="B13" s="42"/>
      <c r="C13" s="95" t="s">
        <v>50</v>
      </c>
      <c r="D13" s="238" t="s">
        <v>50</v>
      </c>
      <c r="E13" s="238"/>
      <c r="F13" s="238"/>
      <c r="G13" s="238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33" t="s">
        <v>29</v>
      </c>
      <c r="F15" s="233"/>
      <c r="G15" s="235" t="s">
        <v>30</v>
      </c>
      <c r="H15" s="235"/>
      <c r="I15" s="235" t="s">
        <v>28</v>
      </c>
      <c r="J15" s="236"/>
    </row>
    <row r="16" spans="1:15" ht="23.25" customHeight="1" x14ac:dyDescent="0.2">
      <c r="A16" s="142" t="s">
        <v>23</v>
      </c>
      <c r="B16" s="143" t="s">
        <v>23</v>
      </c>
      <c r="C16" s="58"/>
      <c r="D16" s="59"/>
      <c r="E16" s="215">
        <v>0</v>
      </c>
      <c r="F16" s="216"/>
      <c r="G16" s="215">
        <v>0</v>
      </c>
      <c r="H16" s="216"/>
      <c r="I16" s="215">
        <v>0</v>
      </c>
      <c r="J16" s="217"/>
    </row>
    <row r="17" spans="1:10" ht="23.25" customHeight="1" x14ac:dyDescent="0.2">
      <c r="A17" s="142" t="s">
        <v>24</v>
      </c>
      <c r="B17" s="143" t="s">
        <v>24</v>
      </c>
      <c r="C17" s="58"/>
      <c r="D17" s="59"/>
      <c r="E17" s="215">
        <v>0</v>
      </c>
      <c r="F17" s="216"/>
      <c r="G17" s="215">
        <v>0</v>
      </c>
      <c r="H17" s="216"/>
      <c r="I17" s="215">
        <v>0</v>
      </c>
      <c r="J17" s="217"/>
    </row>
    <row r="18" spans="1:10" ht="23.25" customHeight="1" x14ac:dyDescent="0.2">
      <c r="A18" s="142" t="s">
        <v>25</v>
      </c>
      <c r="B18" s="143" t="s">
        <v>25</v>
      </c>
      <c r="C18" s="58"/>
      <c r="D18" s="59"/>
      <c r="E18" s="215">
        <v>0</v>
      </c>
      <c r="F18" s="216"/>
      <c r="G18" s="215">
        <v>0</v>
      </c>
      <c r="H18" s="216"/>
      <c r="I18" s="215">
        <v>0</v>
      </c>
      <c r="J18" s="217"/>
    </row>
    <row r="19" spans="1:10" ht="23.25" customHeight="1" x14ac:dyDescent="0.2">
      <c r="A19" s="142" t="s">
        <v>58</v>
      </c>
      <c r="B19" s="143" t="s">
        <v>26</v>
      </c>
      <c r="C19" s="58"/>
      <c r="D19" s="59"/>
      <c r="E19" s="215">
        <v>0</v>
      </c>
      <c r="F19" s="216"/>
      <c r="G19" s="215">
        <v>0</v>
      </c>
      <c r="H19" s="216"/>
      <c r="I19" s="215">
        <v>0</v>
      </c>
      <c r="J19" s="217"/>
    </row>
    <row r="20" spans="1:10" ht="23.25" customHeight="1" x14ac:dyDescent="0.2">
      <c r="A20" s="142" t="s">
        <v>59</v>
      </c>
      <c r="B20" s="143" t="s">
        <v>27</v>
      </c>
      <c r="C20" s="58"/>
      <c r="D20" s="59"/>
      <c r="E20" s="215">
        <v>0</v>
      </c>
      <c r="F20" s="216"/>
      <c r="G20" s="215">
        <v>0</v>
      </c>
      <c r="H20" s="216"/>
      <c r="I20" s="215">
        <v>0</v>
      </c>
      <c r="J20" s="217"/>
    </row>
    <row r="21" spans="1:10" ht="23.25" customHeight="1" x14ac:dyDescent="0.2">
      <c r="A21" s="4"/>
      <c r="B21" s="74" t="s">
        <v>28</v>
      </c>
      <c r="C21" s="75"/>
      <c r="D21" s="76"/>
      <c r="E21" s="223">
        <f>SUM(E16:F20)</f>
        <v>0</v>
      </c>
      <c r="F21" s="241"/>
      <c r="G21" s="223">
        <f>SUM(G16:H20)</f>
        <v>0</v>
      </c>
      <c r="H21" s="241"/>
      <c r="I21" s="223">
        <f>SUM(I16:J20)</f>
        <v>0</v>
      </c>
      <c r="J21" s="224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1">
        <v>0</v>
      </c>
      <c r="H23" s="222"/>
      <c r="I23" s="222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9">
        <v>0</v>
      </c>
      <c r="H24" s="220"/>
      <c r="I24" s="220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1">
        <v>0</v>
      </c>
      <c r="H25" s="222"/>
      <c r="I25" s="222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0">
        <v>0</v>
      </c>
      <c r="H26" s="231"/>
      <c r="I26" s="231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2">
        <v>0</v>
      </c>
      <c r="H27" s="232"/>
      <c r="I27" s="232"/>
      <c r="J27" s="63" t="str">
        <f t="shared" si="0"/>
        <v>CZK</v>
      </c>
    </row>
    <row r="28" spans="1:10" ht="27.75" hidden="1" customHeight="1" thickBot="1" x14ac:dyDescent="0.25">
      <c r="A28" s="4"/>
      <c r="B28" s="115" t="s">
        <v>22</v>
      </c>
      <c r="C28" s="116"/>
      <c r="D28" s="116"/>
      <c r="E28" s="117"/>
      <c r="F28" s="118"/>
      <c r="G28" s="225">
        <v>249496.69</v>
      </c>
      <c r="H28" s="226"/>
      <c r="I28" s="226"/>
      <c r="J28" s="119" t="str">
        <f t="shared" si="0"/>
        <v>CZK</v>
      </c>
    </row>
    <row r="29" spans="1:10" ht="27.75" customHeight="1" thickBot="1" x14ac:dyDescent="0.25">
      <c r="A29" s="4"/>
      <c r="B29" s="115" t="s">
        <v>35</v>
      </c>
      <c r="C29" s="120"/>
      <c r="D29" s="120"/>
      <c r="E29" s="120"/>
      <c r="F29" s="120"/>
      <c r="G29" s="225">
        <v>0</v>
      </c>
      <c r="H29" s="225"/>
      <c r="I29" s="225"/>
      <c r="J29" s="121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43540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18" t="s">
        <v>2</v>
      </c>
      <c r="E35" s="218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7"/>
      <c r="G37" s="107"/>
      <c r="H37" s="107"/>
      <c r="I37" s="107"/>
      <c r="J37" s="3"/>
    </row>
    <row r="38" spans="1:10" ht="25.5" hidden="1" customHeight="1" x14ac:dyDescent="0.2">
      <c r="A38" s="99" t="s">
        <v>37</v>
      </c>
      <c r="B38" s="101" t="s">
        <v>16</v>
      </c>
      <c r="C38" s="102" t="s">
        <v>5</v>
      </c>
      <c r="D38" s="103"/>
      <c r="E38" s="103"/>
      <c r="F38" s="108" t="str">
        <f>B23</f>
        <v>Základ pro sníženou DPH</v>
      </c>
      <c r="G38" s="108" t="str">
        <f>B25</f>
        <v>Základ pro základní DPH</v>
      </c>
      <c r="H38" s="109" t="s">
        <v>17</v>
      </c>
      <c r="I38" s="109" t="s">
        <v>1</v>
      </c>
      <c r="J38" s="104" t="s">
        <v>0</v>
      </c>
    </row>
    <row r="39" spans="1:10" ht="25.5" hidden="1" customHeight="1" x14ac:dyDescent="0.2">
      <c r="A39" s="99">
        <v>1</v>
      </c>
      <c r="B39" s="105"/>
      <c r="C39" s="206"/>
      <c r="D39" s="207"/>
      <c r="E39" s="207"/>
      <c r="F39" s="110">
        <v>0</v>
      </c>
      <c r="G39" s="111">
        <v>249496.69</v>
      </c>
      <c r="H39" s="112">
        <v>52394</v>
      </c>
      <c r="I39" s="112">
        <v>301890.69</v>
      </c>
      <c r="J39" s="106">
        <f>IF(CenaCelkemVypocet=0,"",I39/CenaCelkemVypocet*100)</f>
        <v>100</v>
      </c>
    </row>
    <row r="40" spans="1:10" ht="25.5" hidden="1" customHeight="1" x14ac:dyDescent="0.2">
      <c r="A40" s="99"/>
      <c r="B40" s="208" t="s">
        <v>51</v>
      </c>
      <c r="C40" s="209"/>
      <c r="D40" s="209"/>
      <c r="E40" s="210"/>
      <c r="F40" s="113">
        <f>SUMIF(A39:A39,"=1",F39:F39)</f>
        <v>0</v>
      </c>
      <c r="G40" s="114">
        <f>SUMIF(A39:A39,"=1",G39:G39)</f>
        <v>249496.69</v>
      </c>
      <c r="H40" s="114">
        <f>SUMIF(A39:A39,"=1",H39:H39)</f>
        <v>52394</v>
      </c>
      <c r="I40" s="114">
        <f>SUMIF(A39:A39,"=1",I39:I39)</f>
        <v>301890.69</v>
      </c>
      <c r="J40" s="100">
        <f>SUMIF(A39:A39,"=1",J39:J39)</f>
        <v>100</v>
      </c>
    </row>
    <row r="44" spans="1:10" ht="15.75" x14ac:dyDescent="0.25">
      <c r="B44" s="122" t="s">
        <v>53</v>
      </c>
    </row>
    <row r="46" spans="1:10" ht="25.5" customHeight="1" x14ac:dyDescent="0.2">
      <c r="A46" s="123"/>
      <c r="B46" s="127" t="s">
        <v>16</v>
      </c>
      <c r="C46" s="127" t="s">
        <v>5</v>
      </c>
      <c r="D46" s="128"/>
      <c r="E46" s="128"/>
      <c r="F46" s="131" t="s">
        <v>54</v>
      </c>
      <c r="G46" s="131" t="s">
        <v>29</v>
      </c>
      <c r="H46" s="131" t="s">
        <v>30</v>
      </c>
      <c r="I46" s="211" t="s">
        <v>28</v>
      </c>
      <c r="J46" s="211"/>
    </row>
    <row r="47" spans="1:10" ht="25.5" customHeight="1" x14ac:dyDescent="0.2">
      <c r="A47" s="124"/>
      <c r="B47" s="134" t="s">
        <v>55</v>
      </c>
      <c r="C47" s="213" t="s">
        <v>95</v>
      </c>
      <c r="D47" s="214"/>
      <c r="E47" s="214"/>
      <c r="F47" s="138" t="s">
        <v>23</v>
      </c>
      <c r="G47" s="135">
        <v>0</v>
      </c>
      <c r="H47" s="135">
        <v>0</v>
      </c>
      <c r="I47" s="212">
        <v>0</v>
      </c>
      <c r="J47" s="212"/>
    </row>
    <row r="48" spans="1:10" ht="25.5" customHeight="1" x14ac:dyDescent="0.2">
      <c r="A48" s="124"/>
      <c r="B48" s="126" t="s">
        <v>56</v>
      </c>
      <c r="C48" s="204" t="s">
        <v>57</v>
      </c>
      <c r="D48" s="205"/>
      <c r="E48" s="205"/>
      <c r="F48" s="139" t="s">
        <v>23</v>
      </c>
      <c r="G48" s="132">
        <v>0</v>
      </c>
      <c r="H48" s="132">
        <v>0</v>
      </c>
      <c r="I48" s="203">
        <v>0</v>
      </c>
      <c r="J48" s="203"/>
    </row>
    <row r="49" spans="1:10" ht="25.5" customHeight="1" x14ac:dyDescent="0.2">
      <c r="A49" s="124"/>
      <c r="B49" s="136" t="s">
        <v>58</v>
      </c>
      <c r="C49" s="200" t="s">
        <v>26</v>
      </c>
      <c r="D49" s="201"/>
      <c r="E49" s="201"/>
      <c r="F49" s="140" t="s">
        <v>58</v>
      </c>
      <c r="G49" s="137">
        <v>0</v>
      </c>
      <c r="H49" s="137">
        <v>0</v>
      </c>
      <c r="I49" s="199">
        <v>0</v>
      </c>
      <c r="J49" s="199"/>
    </row>
    <row r="50" spans="1:10" ht="25.5" customHeight="1" x14ac:dyDescent="0.2">
      <c r="A50" s="125"/>
      <c r="B50" s="129" t="s">
        <v>1</v>
      </c>
      <c r="C50" s="129"/>
      <c r="D50" s="130"/>
      <c r="E50" s="130"/>
      <c r="F50" s="141"/>
      <c r="G50" s="133">
        <f>SUM(G47:G49)</f>
        <v>0</v>
      </c>
      <c r="H50" s="133">
        <f>SUM(H47:H49)</f>
        <v>0</v>
      </c>
      <c r="I50" s="202">
        <f>SUM(I47:I49)</f>
        <v>0</v>
      </c>
      <c r="J50" s="202"/>
    </row>
    <row r="51" spans="1:10" x14ac:dyDescent="0.2">
      <c r="F51" s="97"/>
      <c r="G51" s="98"/>
      <c r="H51" s="97"/>
      <c r="I51" s="98"/>
      <c r="J51" s="98"/>
    </row>
    <row r="52" spans="1:10" x14ac:dyDescent="0.2">
      <c r="F52" s="97"/>
      <c r="G52" s="98"/>
      <c r="H52" s="97"/>
      <c r="I52" s="98"/>
      <c r="J52" s="98"/>
    </row>
    <row r="53" spans="1:10" x14ac:dyDescent="0.2">
      <c r="F53" s="97"/>
      <c r="G53" s="98"/>
      <c r="H53" s="97"/>
      <c r="I53" s="98"/>
      <c r="J53" s="9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4"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D2:K2"/>
    <mergeCell ref="G25:I25"/>
    <mergeCell ref="I16:J16"/>
    <mergeCell ref="I19:J19"/>
    <mergeCell ref="E21:F21"/>
    <mergeCell ref="G21:H21"/>
    <mergeCell ref="E16:F16"/>
    <mergeCell ref="D35:E35"/>
    <mergeCell ref="G24:I24"/>
    <mergeCell ref="G23:I23"/>
    <mergeCell ref="E19:F19"/>
    <mergeCell ref="E20:F20"/>
    <mergeCell ref="I20:J20"/>
    <mergeCell ref="I21:J21"/>
    <mergeCell ref="G29:I29"/>
    <mergeCell ref="G28:I28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  <mergeCell ref="C39:E39"/>
    <mergeCell ref="B40:E40"/>
    <mergeCell ref="I46:J46"/>
    <mergeCell ref="I47:J47"/>
    <mergeCell ref="C47:E47"/>
    <mergeCell ref="I49:J49"/>
    <mergeCell ref="C49:E49"/>
    <mergeCell ref="I50:J50"/>
    <mergeCell ref="I48:J48"/>
    <mergeCell ref="C48:E4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2" t="s">
        <v>6</v>
      </c>
      <c r="B1" s="242"/>
      <c r="C1" s="243"/>
      <c r="D1" s="242"/>
      <c r="E1" s="242"/>
      <c r="F1" s="242"/>
      <c r="G1" s="242"/>
    </row>
    <row r="2" spans="1:7" ht="24.95" customHeight="1" x14ac:dyDescent="0.2">
      <c r="A2" s="79" t="s">
        <v>41</v>
      </c>
      <c r="B2" s="78"/>
      <c r="C2" s="244"/>
      <c r="D2" s="244"/>
      <c r="E2" s="244"/>
      <c r="F2" s="244"/>
      <c r="G2" s="245"/>
    </row>
    <row r="3" spans="1:7" ht="24.95" hidden="1" customHeight="1" x14ac:dyDescent="0.2">
      <c r="A3" s="79" t="s">
        <v>7</v>
      </c>
      <c r="B3" s="78"/>
      <c r="C3" s="244"/>
      <c r="D3" s="244"/>
      <c r="E3" s="244"/>
      <c r="F3" s="244"/>
      <c r="G3" s="245"/>
    </row>
    <row r="4" spans="1:7" ht="24.95" hidden="1" customHeight="1" x14ac:dyDescent="0.2">
      <c r="A4" s="79" t="s">
        <v>8</v>
      </c>
      <c r="B4" s="78"/>
      <c r="C4" s="244"/>
      <c r="D4" s="244"/>
      <c r="E4" s="244"/>
      <c r="F4" s="244"/>
      <c r="G4" s="245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D28"/>
  <sheetViews>
    <sheetView zoomScaleNormal="100" workbookViewId="0">
      <selection activeCell="S2" sqref="S2"/>
    </sheetView>
  </sheetViews>
  <sheetFormatPr defaultRowHeight="12.75" outlineLevelRow="1" x14ac:dyDescent="0.2"/>
  <cols>
    <col min="1" max="1" width="4.28515625" customWidth="1"/>
    <col min="2" max="2" width="14.42578125" style="96" customWidth="1"/>
    <col min="3" max="3" width="38.28515625" style="96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2" max="17" width="0" hidden="1" customWidth="1"/>
    <col min="25" max="35" width="0" hidden="1" customWidth="1"/>
  </cols>
  <sheetData>
    <row r="1" spans="1:56" ht="15.75" customHeight="1" x14ac:dyDescent="0.25">
      <c r="A1" s="246" t="s">
        <v>6</v>
      </c>
      <c r="B1" s="246"/>
      <c r="C1" s="246"/>
      <c r="D1" s="246"/>
      <c r="E1" s="246"/>
      <c r="F1" s="246"/>
      <c r="G1" s="246"/>
      <c r="AA1" t="s">
        <v>61</v>
      </c>
    </row>
    <row r="2" spans="1:56" ht="24.95" customHeight="1" x14ac:dyDescent="0.2">
      <c r="A2" s="146" t="s">
        <v>60</v>
      </c>
      <c r="B2" s="144"/>
      <c r="C2" s="250" t="s">
        <v>98</v>
      </c>
      <c r="D2" s="251"/>
      <c r="E2" s="251"/>
      <c r="F2" s="251"/>
      <c r="G2" s="252"/>
      <c r="AA2" t="s">
        <v>62</v>
      </c>
    </row>
    <row r="3" spans="1:56" ht="24.95" hidden="1" customHeight="1" x14ac:dyDescent="0.2">
      <c r="A3" s="147" t="s">
        <v>7</v>
      </c>
      <c r="B3" s="145"/>
      <c r="C3" s="247"/>
      <c r="D3" s="247"/>
      <c r="E3" s="247"/>
      <c r="F3" s="247"/>
      <c r="G3" s="248"/>
      <c r="AA3" t="s">
        <v>63</v>
      </c>
    </row>
    <row r="4" spans="1:56" ht="24.95" hidden="1" customHeight="1" x14ac:dyDescent="0.2">
      <c r="A4" s="147" t="s">
        <v>8</v>
      </c>
      <c r="B4" s="145"/>
      <c r="C4" s="249"/>
      <c r="D4" s="247"/>
      <c r="E4" s="247"/>
      <c r="F4" s="247"/>
      <c r="G4" s="248"/>
      <c r="AA4" t="s">
        <v>64</v>
      </c>
    </row>
    <row r="5" spans="1:56" hidden="1" x14ac:dyDescent="0.2">
      <c r="A5" s="148" t="s">
        <v>65</v>
      </c>
      <c r="B5" s="149"/>
      <c r="C5" s="150"/>
      <c r="D5" s="151"/>
      <c r="E5" s="151"/>
      <c r="F5" s="151"/>
      <c r="G5" s="152"/>
      <c r="AA5" t="s">
        <v>66</v>
      </c>
    </row>
    <row r="7" spans="1:56" ht="25.5" x14ac:dyDescent="0.2">
      <c r="A7" s="157" t="s">
        <v>67</v>
      </c>
      <c r="B7" s="158" t="s">
        <v>68</v>
      </c>
      <c r="C7" s="158" t="s">
        <v>69</v>
      </c>
      <c r="D7" s="157" t="s">
        <v>70</v>
      </c>
      <c r="E7" s="157" t="s">
        <v>71</v>
      </c>
      <c r="F7" s="153" t="s">
        <v>72</v>
      </c>
      <c r="G7" s="175" t="s">
        <v>28</v>
      </c>
      <c r="H7" s="176" t="s">
        <v>29</v>
      </c>
      <c r="I7" s="176" t="s">
        <v>73</v>
      </c>
      <c r="J7" s="176" t="s">
        <v>30</v>
      </c>
      <c r="K7" s="176" t="s">
        <v>74</v>
      </c>
      <c r="L7" s="176" t="s">
        <v>75</v>
      </c>
      <c r="M7" s="176" t="s">
        <v>76</v>
      </c>
      <c r="N7" s="176" t="s">
        <v>77</v>
      </c>
      <c r="O7" s="176" t="s">
        <v>78</v>
      </c>
      <c r="P7" s="176" t="s">
        <v>79</v>
      </c>
      <c r="Q7" s="160" t="s">
        <v>80</v>
      </c>
    </row>
    <row r="8" spans="1:56" x14ac:dyDescent="0.2">
      <c r="A8" s="177"/>
      <c r="B8" s="178"/>
      <c r="C8" s="179" t="s">
        <v>95</v>
      </c>
      <c r="D8" s="180"/>
      <c r="E8" s="181"/>
      <c r="F8" s="182"/>
      <c r="G8" s="182">
        <f>SUMIF(AA9:AA22,"&lt;&gt;NOR",G9:G22)</f>
        <v>0</v>
      </c>
      <c r="H8" s="182"/>
      <c r="I8" s="182">
        <f>SUM(I9:I22)</f>
        <v>0</v>
      </c>
      <c r="J8" s="182"/>
      <c r="K8" s="182">
        <f>SUM(K9:K22)</f>
        <v>0</v>
      </c>
      <c r="L8" s="182"/>
      <c r="M8" s="182">
        <f>SUM(M9:M22)</f>
        <v>0</v>
      </c>
      <c r="N8" s="159"/>
      <c r="O8" s="159"/>
      <c r="P8" s="177"/>
      <c r="Q8" s="159">
        <f>SUM(Q9:Q22)</f>
        <v>31.22</v>
      </c>
      <c r="AA8" t="s">
        <v>82</v>
      </c>
    </row>
    <row r="9" spans="1:56" outlineLevel="1" x14ac:dyDescent="0.2">
      <c r="A9" s="155">
        <v>1</v>
      </c>
      <c r="B9" s="161"/>
      <c r="C9" s="190" t="s">
        <v>90</v>
      </c>
      <c r="D9" s="163" t="s">
        <v>97</v>
      </c>
      <c r="E9" s="170">
        <v>9</v>
      </c>
      <c r="F9" s="173"/>
      <c r="G9" s="173"/>
      <c r="H9" s="173"/>
      <c r="I9" s="173"/>
      <c r="J9" s="173"/>
      <c r="K9" s="173"/>
      <c r="L9" s="173">
        <v>21</v>
      </c>
      <c r="M9" s="173">
        <f>G9*(1+L9/100)</f>
        <v>0</v>
      </c>
      <c r="N9" s="164"/>
      <c r="O9" s="164"/>
      <c r="P9" s="165">
        <v>8.9999999999999993E-3</v>
      </c>
      <c r="Q9" s="164">
        <f>ROUND(E9*P9,2)</f>
        <v>0.08</v>
      </c>
      <c r="R9" s="154"/>
      <c r="S9" s="154"/>
      <c r="T9" s="154"/>
      <c r="U9" s="154"/>
      <c r="V9" s="154"/>
      <c r="W9" s="154"/>
      <c r="X9" s="154"/>
      <c r="Y9" s="154"/>
      <c r="Z9" s="154"/>
      <c r="AA9" s="154" t="s">
        <v>83</v>
      </c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</row>
    <row r="10" spans="1:56" outlineLevel="1" x14ac:dyDescent="0.2">
      <c r="A10" s="155"/>
      <c r="B10" s="161"/>
      <c r="C10" s="191" t="s">
        <v>96</v>
      </c>
      <c r="D10" s="166"/>
      <c r="E10" s="171"/>
      <c r="F10" s="173"/>
      <c r="G10" s="173"/>
      <c r="H10" s="173"/>
      <c r="I10" s="173"/>
      <c r="J10" s="173"/>
      <c r="K10" s="173"/>
      <c r="L10" s="173"/>
      <c r="M10" s="173"/>
      <c r="N10" s="164"/>
      <c r="O10" s="164"/>
      <c r="P10" s="165"/>
      <c r="Q10" s="164"/>
      <c r="R10" s="154"/>
      <c r="S10" s="154"/>
      <c r="T10" s="154"/>
      <c r="U10" s="154"/>
      <c r="V10" s="154"/>
      <c r="W10" s="154"/>
      <c r="X10" s="154"/>
      <c r="Y10" s="154"/>
      <c r="Z10" s="154"/>
      <c r="AA10" s="154" t="s">
        <v>84</v>
      </c>
      <c r="AB10" s="154">
        <v>0</v>
      </c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</row>
    <row r="11" spans="1:56" outlineLevel="1" x14ac:dyDescent="0.2">
      <c r="A11" s="155">
        <v>2</v>
      </c>
      <c r="B11" s="161"/>
      <c r="C11" s="196" t="s">
        <v>91</v>
      </c>
      <c r="D11" s="163" t="s">
        <v>97</v>
      </c>
      <c r="E11" s="170">
        <v>2</v>
      </c>
      <c r="F11" s="173"/>
      <c r="G11" s="173"/>
      <c r="H11" s="173"/>
      <c r="I11" s="173"/>
      <c r="J11" s="173"/>
      <c r="K11" s="173"/>
      <c r="L11" s="173">
        <v>21</v>
      </c>
      <c r="M11" s="173">
        <f>G11*(1+L11/100)</f>
        <v>0</v>
      </c>
      <c r="N11" s="164"/>
      <c r="O11" s="164"/>
      <c r="P11" s="165">
        <v>0.25659999999999999</v>
      </c>
      <c r="Q11" s="164">
        <f>ROUND(E11*P11,2)</f>
        <v>0.51</v>
      </c>
      <c r="R11" s="154"/>
      <c r="S11" s="154"/>
      <c r="T11" s="154"/>
      <c r="U11" s="154"/>
      <c r="V11" s="154"/>
      <c r="W11" s="154"/>
      <c r="X11" s="154"/>
      <c r="Y11" s="154"/>
      <c r="Z11" s="154"/>
      <c r="AA11" s="154" t="s">
        <v>83</v>
      </c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</row>
    <row r="12" spans="1:56" outlineLevel="1" x14ac:dyDescent="0.2">
      <c r="A12" s="155"/>
      <c r="B12" s="161"/>
      <c r="C12" s="191" t="s">
        <v>96</v>
      </c>
      <c r="D12" s="166"/>
      <c r="E12" s="171"/>
      <c r="F12" s="173"/>
      <c r="G12" s="173"/>
      <c r="H12" s="173"/>
      <c r="I12" s="173"/>
      <c r="J12" s="173"/>
      <c r="K12" s="173"/>
      <c r="L12" s="173"/>
      <c r="M12" s="173"/>
      <c r="N12" s="164"/>
      <c r="O12" s="164"/>
      <c r="P12" s="165"/>
      <c r="Q12" s="164"/>
      <c r="R12" s="154"/>
      <c r="S12" s="154"/>
      <c r="T12" s="154"/>
      <c r="U12" s="154"/>
      <c r="V12" s="154"/>
      <c r="W12" s="154"/>
      <c r="X12" s="154"/>
      <c r="Y12" s="154"/>
      <c r="Z12" s="154"/>
      <c r="AA12" s="154" t="s">
        <v>84</v>
      </c>
      <c r="AB12" s="154">
        <v>0</v>
      </c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</row>
    <row r="13" spans="1:56" outlineLevel="1" x14ac:dyDescent="0.2">
      <c r="A13" s="155">
        <v>3</v>
      </c>
      <c r="B13" s="161"/>
      <c r="C13" s="190" t="s">
        <v>92</v>
      </c>
      <c r="D13" s="163" t="s">
        <v>97</v>
      </c>
      <c r="E13" s="170">
        <v>1</v>
      </c>
      <c r="F13" s="173"/>
      <c r="G13" s="173"/>
      <c r="H13" s="173"/>
      <c r="I13" s="173"/>
      <c r="J13" s="173"/>
      <c r="K13" s="173"/>
      <c r="L13" s="173">
        <v>21</v>
      </c>
      <c r="M13" s="173">
        <f>G13*(1+L13/100)</f>
        <v>0</v>
      </c>
      <c r="N13" s="164"/>
      <c r="O13" s="164"/>
      <c r="P13" s="165">
        <v>0.25659999999999999</v>
      </c>
      <c r="Q13" s="164">
        <f>ROUND(E13*P13,2)</f>
        <v>0.26</v>
      </c>
      <c r="R13" s="154"/>
      <c r="S13" s="154"/>
      <c r="T13" s="154"/>
      <c r="U13" s="154"/>
      <c r="V13" s="154"/>
      <c r="W13" s="154"/>
      <c r="X13" s="154"/>
      <c r="Y13" s="154"/>
      <c r="Z13" s="154"/>
      <c r="AA13" s="154" t="s">
        <v>83</v>
      </c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</row>
    <row r="14" spans="1:56" outlineLevel="1" x14ac:dyDescent="0.2">
      <c r="A14" s="155"/>
      <c r="B14" s="161"/>
      <c r="C14" s="191" t="s">
        <v>96</v>
      </c>
      <c r="D14" s="166"/>
      <c r="E14" s="171"/>
      <c r="F14" s="173"/>
      <c r="G14" s="173"/>
      <c r="H14" s="173"/>
      <c r="I14" s="173"/>
      <c r="J14" s="173"/>
      <c r="K14" s="173"/>
      <c r="L14" s="173"/>
      <c r="M14" s="173"/>
      <c r="N14" s="164"/>
      <c r="O14" s="164"/>
      <c r="P14" s="165"/>
      <c r="Q14" s="164"/>
      <c r="R14" s="154"/>
      <c r="S14" s="154"/>
      <c r="T14" s="154"/>
      <c r="U14" s="154"/>
      <c r="V14" s="154"/>
      <c r="W14" s="154"/>
      <c r="X14" s="154"/>
      <c r="Y14" s="154"/>
      <c r="Z14" s="154"/>
      <c r="AA14" s="154" t="s">
        <v>84</v>
      </c>
      <c r="AB14" s="154">
        <v>0</v>
      </c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</row>
    <row r="15" spans="1:56" outlineLevel="1" x14ac:dyDescent="0.2">
      <c r="A15" s="155">
        <v>4</v>
      </c>
      <c r="B15" s="161"/>
      <c r="C15" s="190" t="s">
        <v>93</v>
      </c>
      <c r="D15" s="163" t="s">
        <v>97</v>
      </c>
      <c r="E15" s="170">
        <v>1</v>
      </c>
      <c r="F15" s="173"/>
      <c r="G15" s="173"/>
      <c r="H15" s="173"/>
      <c r="I15" s="173"/>
      <c r="J15" s="173"/>
      <c r="K15" s="173"/>
      <c r="L15" s="173">
        <v>21</v>
      </c>
      <c r="M15" s="173">
        <f>G15*(1+L15/100)</f>
        <v>0</v>
      </c>
      <c r="N15" s="164"/>
      <c r="O15" s="164"/>
      <c r="P15" s="165">
        <v>1.0999999999999999E-2</v>
      </c>
      <c r="Q15" s="164">
        <f>ROUND(E15*P15,2)</f>
        <v>0.01</v>
      </c>
      <c r="R15" s="154"/>
      <c r="S15" s="154"/>
      <c r="T15" s="154"/>
      <c r="U15" s="154"/>
      <c r="V15" s="154"/>
      <c r="W15" s="154"/>
      <c r="X15" s="154"/>
      <c r="Y15" s="154"/>
      <c r="Z15" s="154"/>
      <c r="AA15" s="154" t="s">
        <v>83</v>
      </c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</row>
    <row r="16" spans="1:56" outlineLevel="1" x14ac:dyDescent="0.2">
      <c r="A16" s="155"/>
      <c r="B16" s="161"/>
      <c r="C16" s="191" t="s">
        <v>96</v>
      </c>
      <c r="D16" s="166"/>
      <c r="E16" s="171"/>
      <c r="F16" s="173"/>
      <c r="G16" s="173"/>
      <c r="H16" s="173"/>
      <c r="I16" s="173"/>
      <c r="J16" s="173"/>
      <c r="K16" s="173"/>
      <c r="L16" s="173"/>
      <c r="M16" s="173"/>
      <c r="N16" s="164"/>
      <c r="O16" s="164"/>
      <c r="P16" s="165"/>
      <c r="Q16" s="164"/>
      <c r="R16" s="154"/>
      <c r="S16" s="154"/>
      <c r="T16" s="154"/>
      <c r="U16" s="154"/>
      <c r="V16" s="154"/>
      <c r="W16" s="154"/>
      <c r="X16" s="154"/>
      <c r="Y16" s="154"/>
      <c r="Z16" s="154"/>
      <c r="AA16" s="154" t="s">
        <v>84</v>
      </c>
      <c r="AB16" s="154">
        <v>0</v>
      </c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</row>
    <row r="17" spans="1:56" outlineLevel="1" x14ac:dyDescent="0.2">
      <c r="A17" s="155">
        <v>5</v>
      </c>
      <c r="B17" s="161"/>
      <c r="C17" s="190" t="s">
        <v>94</v>
      </c>
      <c r="D17" s="163" t="s">
        <v>97</v>
      </c>
      <c r="E17" s="170">
        <v>13</v>
      </c>
      <c r="F17" s="173"/>
      <c r="G17" s="173"/>
      <c r="H17" s="173"/>
      <c r="I17" s="173"/>
      <c r="J17" s="173"/>
      <c r="K17" s="173"/>
      <c r="L17" s="173">
        <v>21</v>
      </c>
      <c r="M17" s="173">
        <f>G17*(1+L17/100)</f>
        <v>0</v>
      </c>
      <c r="N17" s="164"/>
      <c r="O17" s="164"/>
      <c r="P17" s="165">
        <v>2.335</v>
      </c>
      <c r="Q17" s="164">
        <f>ROUND(E17*P17,2)</f>
        <v>30.36</v>
      </c>
      <c r="R17" s="154"/>
      <c r="S17" s="154"/>
      <c r="T17" s="154"/>
      <c r="U17" s="154"/>
      <c r="V17" s="154"/>
      <c r="W17" s="154"/>
      <c r="X17" s="154"/>
      <c r="Y17" s="154"/>
      <c r="Z17" s="154"/>
      <c r="AA17" s="154" t="s">
        <v>83</v>
      </c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</row>
    <row r="18" spans="1:56" outlineLevel="1" x14ac:dyDescent="0.2">
      <c r="A18" s="155"/>
      <c r="B18" s="161"/>
      <c r="C18" s="190"/>
      <c r="D18" s="163"/>
      <c r="E18" s="170"/>
      <c r="F18" s="173"/>
      <c r="G18" s="173"/>
      <c r="H18" s="173"/>
      <c r="I18" s="173"/>
      <c r="J18" s="173"/>
      <c r="K18" s="173"/>
      <c r="L18" s="173">
        <v>21</v>
      </c>
      <c r="M18" s="173">
        <f>G18*(1+L18/100)</f>
        <v>0</v>
      </c>
      <c r="N18" s="164"/>
      <c r="O18" s="164"/>
      <c r="P18" s="165">
        <v>2.1949999999999998</v>
      </c>
      <c r="Q18" s="164">
        <f>ROUND(E18*P18,2)</f>
        <v>0</v>
      </c>
      <c r="R18" s="154"/>
      <c r="S18" s="154"/>
      <c r="T18" s="154"/>
      <c r="U18" s="154"/>
      <c r="V18" s="154"/>
      <c r="W18" s="154"/>
      <c r="X18" s="154"/>
      <c r="Y18" s="154"/>
      <c r="Z18" s="154"/>
      <c r="AA18" s="154" t="s">
        <v>83</v>
      </c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</row>
    <row r="19" spans="1:56" outlineLevel="1" x14ac:dyDescent="0.2">
      <c r="A19" s="155"/>
      <c r="B19" s="161"/>
      <c r="C19" s="190"/>
      <c r="D19" s="163"/>
      <c r="E19" s="170"/>
      <c r="F19" s="173"/>
      <c r="G19" s="173"/>
      <c r="H19" s="173"/>
      <c r="I19" s="173"/>
      <c r="J19" s="173"/>
      <c r="K19" s="173"/>
      <c r="L19" s="173">
        <v>21</v>
      </c>
      <c r="M19" s="173">
        <f>G19*(1+L19/100)</f>
        <v>0</v>
      </c>
      <c r="N19" s="164"/>
      <c r="O19" s="164"/>
      <c r="P19" s="165">
        <v>0.09</v>
      </c>
      <c r="Q19" s="164">
        <f>ROUND(E19*P19,2)</f>
        <v>0</v>
      </c>
      <c r="R19" s="154"/>
      <c r="S19" s="154"/>
      <c r="T19" s="154"/>
      <c r="U19" s="154"/>
      <c r="V19" s="154"/>
      <c r="W19" s="154"/>
      <c r="X19" s="154"/>
      <c r="Y19" s="154"/>
      <c r="Z19" s="154"/>
      <c r="AA19" s="154" t="s">
        <v>83</v>
      </c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</row>
    <row r="20" spans="1:56" outlineLevel="1" x14ac:dyDescent="0.2">
      <c r="A20" s="155"/>
      <c r="B20" s="161"/>
      <c r="C20" s="191"/>
      <c r="D20" s="166"/>
      <c r="E20" s="171"/>
      <c r="F20" s="173"/>
      <c r="G20" s="173"/>
      <c r="H20" s="173"/>
      <c r="I20" s="173"/>
      <c r="J20" s="173"/>
      <c r="K20" s="173"/>
      <c r="L20" s="173"/>
      <c r="M20" s="173"/>
      <c r="N20" s="164"/>
      <c r="O20" s="164"/>
      <c r="P20" s="165"/>
      <c r="Q20" s="164"/>
      <c r="R20" s="154"/>
      <c r="S20" s="154"/>
      <c r="T20" s="154"/>
      <c r="U20" s="154"/>
      <c r="V20" s="154"/>
      <c r="W20" s="154"/>
      <c r="X20" s="154"/>
      <c r="Y20" s="154"/>
      <c r="Z20" s="154"/>
      <c r="AA20" s="154" t="s">
        <v>84</v>
      </c>
      <c r="AB20" s="154">
        <v>0</v>
      </c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</row>
    <row r="21" spans="1:56" outlineLevel="1" x14ac:dyDescent="0.2">
      <c r="A21" s="155"/>
      <c r="B21" s="161"/>
      <c r="C21" s="190"/>
      <c r="D21" s="163"/>
      <c r="E21" s="170"/>
      <c r="F21" s="173"/>
      <c r="G21" s="173"/>
      <c r="H21" s="173"/>
      <c r="I21" s="173"/>
      <c r="J21" s="173"/>
      <c r="K21" s="173"/>
      <c r="L21" s="173">
        <v>21</v>
      </c>
      <c r="M21" s="173">
        <f>G21*(1+L21/100)</f>
        <v>0</v>
      </c>
      <c r="N21" s="164"/>
      <c r="O21" s="164"/>
      <c r="P21" s="165">
        <v>0.06</v>
      </c>
      <c r="Q21" s="164">
        <f>ROUND(E21*P21,2)</f>
        <v>0</v>
      </c>
      <c r="R21" s="154"/>
      <c r="S21" s="154"/>
      <c r="T21" s="154"/>
      <c r="U21" s="154"/>
      <c r="V21" s="154"/>
      <c r="W21" s="154"/>
      <c r="X21" s="154"/>
      <c r="Y21" s="154"/>
      <c r="Z21" s="154"/>
      <c r="AA21" s="154" t="s">
        <v>83</v>
      </c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</row>
    <row r="22" spans="1:56" outlineLevel="1" x14ac:dyDescent="0.2">
      <c r="A22" s="155"/>
      <c r="B22" s="161"/>
      <c r="C22" s="190"/>
      <c r="D22" s="163"/>
      <c r="E22" s="170"/>
      <c r="F22" s="173"/>
      <c r="G22" s="173"/>
      <c r="H22" s="173"/>
      <c r="I22" s="173"/>
      <c r="J22" s="173"/>
      <c r="K22" s="173"/>
      <c r="L22" s="173">
        <v>21</v>
      </c>
      <c r="M22" s="173">
        <f>G22*(1+L22/100)</f>
        <v>0</v>
      </c>
      <c r="N22" s="164"/>
      <c r="O22" s="164"/>
      <c r="P22" s="165">
        <v>2E-3</v>
      </c>
      <c r="Q22" s="164">
        <f>ROUND(E22*P22,2)</f>
        <v>0</v>
      </c>
      <c r="R22" s="154"/>
      <c r="S22" s="154"/>
      <c r="T22" s="154"/>
      <c r="U22" s="154"/>
      <c r="V22" s="154"/>
      <c r="W22" s="154"/>
      <c r="X22" s="154"/>
      <c r="Y22" s="154"/>
      <c r="Z22" s="154"/>
      <c r="AA22" s="154" t="s">
        <v>83</v>
      </c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</row>
    <row r="23" spans="1:56" x14ac:dyDescent="0.2">
      <c r="A23" s="156" t="s">
        <v>81</v>
      </c>
      <c r="B23" s="162"/>
      <c r="C23" s="192" t="s">
        <v>57</v>
      </c>
      <c r="D23" s="167"/>
      <c r="E23" s="172"/>
      <c r="F23" s="174"/>
      <c r="G23" s="174">
        <f>SUMIF(AA24:AA24,"&lt;&gt;NOR",G24:G24)</f>
        <v>0</v>
      </c>
      <c r="H23" s="174"/>
      <c r="I23" s="174">
        <f>SUM(I24:I24)</f>
        <v>0</v>
      </c>
      <c r="J23" s="174"/>
      <c r="K23" s="174">
        <f>SUM(K24:K24)</f>
        <v>0</v>
      </c>
      <c r="L23" s="174"/>
      <c r="M23" s="174">
        <f>SUM(M24:M24)</f>
        <v>0</v>
      </c>
      <c r="N23" s="168"/>
      <c r="O23" s="168"/>
      <c r="P23" s="169"/>
      <c r="Q23" s="168">
        <f>SUM(Q24:Q24)</f>
        <v>0</v>
      </c>
      <c r="AA23" t="s">
        <v>82</v>
      </c>
    </row>
    <row r="24" spans="1:56" outlineLevel="1" x14ac:dyDescent="0.2">
      <c r="A24" s="155">
        <v>27</v>
      </c>
      <c r="B24" s="161"/>
      <c r="C24" s="190" t="s">
        <v>89</v>
      </c>
      <c r="D24" s="163" t="s">
        <v>85</v>
      </c>
      <c r="E24" s="170"/>
      <c r="F24" s="173"/>
      <c r="G24" s="173"/>
      <c r="H24" s="173"/>
      <c r="I24" s="173"/>
      <c r="J24" s="173"/>
      <c r="K24" s="173"/>
      <c r="L24" s="173">
        <v>21</v>
      </c>
      <c r="M24" s="173">
        <f>G24*(1+L24/100)</f>
        <v>0</v>
      </c>
      <c r="N24" s="164"/>
      <c r="O24" s="164"/>
      <c r="P24" s="165">
        <v>0.39</v>
      </c>
      <c r="Q24" s="164">
        <f>ROUND(E24*P24,2)</f>
        <v>0</v>
      </c>
      <c r="R24" s="154"/>
      <c r="S24" s="154"/>
      <c r="T24" s="154"/>
      <c r="U24" s="154"/>
      <c r="V24" s="154"/>
      <c r="W24" s="154"/>
      <c r="X24" s="154"/>
      <c r="Y24" s="154"/>
      <c r="Z24" s="154"/>
      <c r="AA24" s="154" t="s">
        <v>83</v>
      </c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</row>
    <row r="25" spans="1:56" x14ac:dyDescent="0.2">
      <c r="A25" s="156" t="s">
        <v>81</v>
      </c>
      <c r="B25" s="162"/>
      <c r="C25" s="192" t="s">
        <v>26</v>
      </c>
      <c r="D25" s="167"/>
      <c r="E25" s="172"/>
      <c r="F25" s="174"/>
      <c r="G25" s="174">
        <f>SUMIF(AA26:AA26,"&lt;&gt;NOR",G26:G26)</f>
        <v>0</v>
      </c>
      <c r="H25" s="174"/>
      <c r="I25" s="174">
        <f>SUM(I26:I26)</f>
        <v>0</v>
      </c>
      <c r="J25" s="174"/>
      <c r="K25" s="174">
        <f>SUM(K26:K26)</f>
        <v>0</v>
      </c>
      <c r="L25" s="174"/>
      <c r="M25" s="174">
        <f>SUM(M26:M26)</f>
        <v>0</v>
      </c>
      <c r="N25" s="168"/>
      <c r="O25" s="168"/>
      <c r="P25" s="169"/>
      <c r="Q25" s="168">
        <f>SUM(Q26:Q26)</f>
        <v>0</v>
      </c>
      <c r="AA25" t="s">
        <v>82</v>
      </c>
    </row>
    <row r="26" spans="1:56" outlineLevel="1" x14ac:dyDescent="0.2">
      <c r="A26" s="183">
        <v>28</v>
      </c>
      <c r="B26" s="184" t="s">
        <v>55</v>
      </c>
      <c r="C26" s="193" t="s">
        <v>86</v>
      </c>
      <c r="D26" s="185"/>
      <c r="E26" s="186">
        <v>1</v>
      </c>
      <c r="F26" s="187"/>
      <c r="G26" s="187"/>
      <c r="H26" s="187"/>
      <c r="I26" s="187"/>
      <c r="J26" s="187"/>
      <c r="K26" s="187"/>
      <c r="L26" s="187">
        <v>21</v>
      </c>
      <c r="M26" s="187">
        <f>G26*(1+L26/100)</f>
        <v>0</v>
      </c>
      <c r="N26" s="188"/>
      <c r="O26" s="188"/>
      <c r="P26" s="189">
        <v>0</v>
      </c>
      <c r="Q26" s="188">
        <f>ROUND(E26*P26,2)</f>
        <v>0</v>
      </c>
      <c r="R26" s="154"/>
      <c r="S26" s="154"/>
      <c r="T26" s="154"/>
      <c r="U26" s="154"/>
      <c r="V26" s="154"/>
      <c r="W26" s="154"/>
      <c r="X26" s="154"/>
      <c r="Y26" s="154"/>
      <c r="Z26" s="154"/>
      <c r="AA26" s="154" t="s">
        <v>83</v>
      </c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</row>
    <row r="27" spans="1:56" x14ac:dyDescent="0.2">
      <c r="A27" s="6"/>
      <c r="B27" s="7" t="s">
        <v>87</v>
      </c>
      <c r="C27" s="194" t="s">
        <v>87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Y27">
        <v>15</v>
      </c>
      <c r="Z27">
        <v>21</v>
      </c>
    </row>
    <row r="28" spans="1:56" x14ac:dyDescent="0.2">
      <c r="C28" s="195"/>
      <c r="AA28" t="s">
        <v>88</v>
      </c>
    </row>
  </sheetData>
  <mergeCells count="4">
    <mergeCell ref="A1:G1"/>
    <mergeCell ref="C3:G3"/>
    <mergeCell ref="C4:G4"/>
    <mergeCell ref="C2:G2"/>
  </mergeCells>
  <pageMargins left="0.59055118110236204" right="0.39370078740157499" top="0.78740157499999996" bottom="0.78740157499999996" header="0.3" footer="0.3"/>
  <pageSetup paperSize="9" scale="8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44</vt:i4>
      </vt:variant>
    </vt:vector>
  </HeadingPairs>
  <TitlesOfParts>
    <vt:vector size="48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Gál Ladislav (UNP-CRC)</cp:lastModifiedBy>
  <cp:lastPrinted>2019-03-13T15:27:55Z</cp:lastPrinted>
  <dcterms:created xsi:type="dcterms:W3CDTF">2009-04-08T07:15:50Z</dcterms:created>
  <dcterms:modified xsi:type="dcterms:W3CDTF">2019-03-16T10:15:04Z</dcterms:modified>
</cp:coreProperties>
</file>